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\Desktop\"/>
    </mc:Choice>
  </mc:AlternateContent>
  <xr:revisionPtr revIDLastSave="0" documentId="13_ncr:1_{EFCC3584-787C-4EE2-8641-D9D3EFF99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hodny jav" sheetId="1" r:id="rId1"/>
    <sheet name="pravdepodobno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2" l="1"/>
  <c r="C100" i="2"/>
  <c r="G143" i="2"/>
  <c r="G148" i="2"/>
  <c r="F129" i="2"/>
  <c r="F128" i="2"/>
  <c r="F127" i="2"/>
  <c r="D164" i="2"/>
  <c r="C164" i="2"/>
  <c r="G153" i="2"/>
  <c r="G152" i="2"/>
  <c r="H172" i="2"/>
  <c r="F171" i="2"/>
  <c r="F172" i="2" s="1"/>
  <c r="H174" i="2"/>
  <c r="H173" i="2"/>
  <c r="F87" i="2"/>
  <c r="F86" i="2"/>
  <c r="J83" i="2"/>
  <c r="J82" i="2"/>
  <c r="J81" i="2"/>
  <c r="G76" i="2"/>
  <c r="G75" i="2"/>
  <c r="H70" i="2"/>
  <c r="H69" i="2"/>
  <c r="D29" i="2"/>
  <c r="D28" i="2"/>
  <c r="E29" i="2" s="1"/>
  <c r="D14" i="2"/>
  <c r="J36" i="1"/>
  <c r="H175" i="2" l="1"/>
  <c r="C71" i="2"/>
  <c r="H161" i="2"/>
  <c r="H160" i="2"/>
  <c r="C162" i="2" l="1"/>
  <c r="H60" i="2"/>
  <c r="C62" i="2" s="1"/>
  <c r="H52" i="2"/>
  <c r="H51" i="2"/>
  <c r="H43" i="2"/>
  <c r="C45" i="2" s="1"/>
  <c r="C37" i="2"/>
  <c r="D13" i="2"/>
  <c r="D12" i="2"/>
  <c r="G10" i="2"/>
  <c r="D10" i="2"/>
  <c r="H10" i="2" s="1"/>
  <c r="D9" i="2"/>
  <c r="C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Janette Kotianová</author>
  </authors>
  <commentList>
    <comment ref="J36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V2´(2)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  <author>kaia</author>
    <author>Janette Kotianová</author>
  </authors>
  <commentList>
    <comment ref="B12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zjednotenie</t>
        </r>
      </text>
    </comment>
    <comment ref="A13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prienik</t>
        </r>
      </text>
    </comment>
    <comment ref="E14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z velkeho poctu hodov v 75% pripadov padne najviac 1 hlava</t>
        </r>
      </text>
    </comment>
    <comment ref="C164" authorId="2" shapeId="0" xr:uid="{00000000-0006-0000-0100-000004000000}">
      <text>
        <r>
          <rPr>
            <b/>
            <sz val="9"/>
            <color indexed="81"/>
            <rFont val="Segoe UI"/>
            <charset val="1"/>
          </rPr>
          <t>z 3 vybranych su 2 dobre</t>
        </r>
      </text>
    </comment>
    <comment ref="D164" authorId="2" shapeId="0" xr:uid="{00000000-0006-0000-0100-000005000000}">
      <text>
        <r>
          <rPr>
            <b/>
            <sz val="9"/>
            <color indexed="81"/>
            <rFont val="Segoe UI"/>
            <charset val="1"/>
          </rPr>
          <t>z 3 vybranych je 1 nepodarok</t>
        </r>
      </text>
    </comment>
  </commentList>
</comments>
</file>

<file path=xl/sharedStrings.xml><?xml version="1.0" encoding="utf-8"?>
<sst xmlns="http://schemas.openxmlformats.org/spreadsheetml/2006/main" count="287" uniqueCount="241">
  <si>
    <t>Priklad 1</t>
  </si>
  <si>
    <t>Priklad 2</t>
  </si>
  <si>
    <t>Omega = {</t>
  </si>
  <si>
    <t>Klasicka definicia pravdepodobnosti</t>
  </si>
  <si>
    <t>Priklad 3</t>
  </si>
  <si>
    <t>Vypocitajte pravdepod.javov z pr.1 aj pr.2</t>
  </si>
  <si>
    <t>z Pr.1</t>
  </si>
  <si>
    <t>P(B')=</t>
  </si>
  <si>
    <t>P(C')=</t>
  </si>
  <si>
    <t>P(A alebo B)=</t>
  </si>
  <si>
    <t>z Pr.2</t>
  </si>
  <si>
    <t>Vlastnosti pravdepodobnosti</t>
  </si>
  <si>
    <t xml:space="preserve">Priklad 4 </t>
  </si>
  <si>
    <t>P(A)=</t>
  </si>
  <si>
    <t xml:space="preserve">Priklad 5 </t>
  </si>
  <si>
    <t xml:space="preserve">Priklad 6 </t>
  </si>
  <si>
    <t>Priklad 7</t>
  </si>
  <si>
    <t>V ukradnutej penazenke bola bankomat.karta s 4 miestnym PIN kodom.</t>
  </si>
  <si>
    <t>Priklad 8</t>
  </si>
  <si>
    <t xml:space="preserve">vlastnosti elem.javov: </t>
  </si>
  <si>
    <t xml:space="preserve">Zostroje priestor elem.javov. </t>
  </si>
  <si>
    <t>Zostrojte priestor elem. javov.</t>
  </si>
  <si>
    <t>elem. javy:</t>
  </si>
  <si>
    <r>
      <rPr>
        <sz val="11"/>
        <color theme="3"/>
        <rFont val="Calibri"/>
        <family val="2"/>
        <charset val="238"/>
        <scheme val="minor"/>
      </rPr>
      <t>Nahodny pokus: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</si>
  <si>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Priestor elem.javov </t>
    </r>
    <r>
      <rPr>
        <sz val="11"/>
        <color theme="3"/>
        <rFont val="Calibri"/>
        <family val="2"/>
        <charset val="238"/>
      </rPr>
      <t>Ω:</t>
    </r>
  </si>
  <si>
    <r>
      <t>Elementarny jav E</t>
    </r>
    <r>
      <rPr>
        <vertAlign val="subscript"/>
        <sz val="11"/>
        <color theme="3"/>
        <rFont val="Calibri"/>
        <family val="2"/>
        <charset val="238"/>
        <scheme val="minor"/>
      </rPr>
      <t>1</t>
    </r>
    <r>
      <rPr>
        <sz val="11"/>
        <color theme="3"/>
        <rFont val="Calibri"/>
        <family val="2"/>
        <charset val="238"/>
        <scheme val="minor"/>
      </rPr>
      <t>, E</t>
    </r>
    <r>
      <rPr>
        <vertAlign val="subscript"/>
        <sz val="11"/>
        <color theme="3"/>
        <rFont val="Calibri"/>
        <family val="2"/>
        <charset val="238"/>
        <scheme val="minor"/>
      </rPr>
      <t>2</t>
    </r>
    <r>
      <rPr>
        <sz val="11"/>
        <color theme="3"/>
        <rFont val="Calibri"/>
        <family val="2"/>
        <charset val="238"/>
        <scheme val="minor"/>
      </rPr>
      <t>...:</t>
    </r>
  </si>
  <si>
    <t>Nahodny (zlozeny) jav A,B,...:</t>
  </si>
  <si>
    <t>Nemozny jav:</t>
  </si>
  <si>
    <t>Isty jav:</t>
  </si>
  <si>
    <t>}</t>
  </si>
  <si>
    <t xml:space="preserve">nemozny jav </t>
  </si>
  <si>
    <t xml:space="preserve">isty jav </t>
  </si>
  <si>
    <t>zlozeny jav:</t>
  </si>
  <si>
    <t>opacny jav:</t>
  </si>
  <si>
    <t>podmienky:</t>
  </si>
  <si>
    <t xml:space="preserve">Nech A je jav, ktory </t>
  </si>
  <si>
    <t>P(nemozneho javu) =</t>
  </si>
  <si>
    <t xml:space="preserve">P(isteho javu) = </t>
  </si>
  <si>
    <t>P(A)</t>
  </si>
  <si>
    <t xml:space="preserve">P(lubovolneho javu A ):   </t>
  </si>
  <si>
    <t>Nahodne vyberiete jedno kreslo do kancelarie.</t>
  </si>
  <si>
    <t xml:space="preserve">Aka je pravdepodobnost, ze to kreslo je poskodene? </t>
  </si>
  <si>
    <t xml:space="preserve">V dodavke </t>
  </si>
  <si>
    <t>P(B)=</t>
  </si>
  <si>
    <t>P(C)=</t>
  </si>
  <si>
    <t>Aka je pravdepodobnost, ze ste to Vy?</t>
  </si>
  <si>
    <t>studentov pise skusku. Iba jeden ide na ustnu odpoved.</t>
  </si>
  <si>
    <t>Aka je pravdepodobnosť, za vznikne slovo SKOLA?</t>
  </si>
  <si>
    <t xml:space="preserve">pokus  - </t>
  </si>
  <si>
    <t xml:space="preserve">pokus - </t>
  </si>
  <si>
    <t xml:space="preserve">Na chodbu montuju </t>
  </si>
  <si>
    <t>Aka je pravdepodobnost, ze za pri nahodnej montazi budu urcite tri automaty umiestnene vedla seba?</t>
  </si>
  <si>
    <t>automatov na obcerstvenie.</t>
  </si>
  <si>
    <t xml:space="preserve">Omega = {   </t>
  </si>
  <si>
    <t>}            n=</t>
  </si>
  <si>
    <t>A={</t>
  </si>
  <si>
    <t>(kod neobsahuje z bezpec. dovodov 4 rovnake cislice)</t>
  </si>
  <si>
    <t>Aka je pravdepodobnost, ze 2 z nich su dobre?</t>
  </si>
  <si>
    <t xml:space="preserve">V serii 20 vyrobkov je </t>
  </si>
  <si>
    <t>hypergeom. formula</t>
  </si>
  <si>
    <t>Priklad 9</t>
  </si>
  <si>
    <t>Priklad 10</t>
  </si>
  <si>
    <r>
      <t xml:space="preserve">priestor elem. javov </t>
    </r>
    <r>
      <rPr>
        <sz val="11"/>
        <color theme="1"/>
        <rFont val="Calibri"/>
        <family val="2"/>
        <charset val="238"/>
      </rPr>
      <t xml:space="preserve">Ω={ </t>
    </r>
  </si>
  <si>
    <t>Hadzeme hracou kockou.</t>
  </si>
  <si>
    <t>pokus -</t>
  </si>
  <si>
    <t>A</t>
  </si>
  <si>
    <t>B</t>
  </si>
  <si>
    <t>C</t>
  </si>
  <si>
    <t>zloz. jav sa sklada z elem. Javov</t>
  </si>
  <si>
    <t>A= {</t>
  </si>
  <si>
    <t>B= {</t>
  </si>
  <si>
    <t>C={</t>
  </si>
  <si>
    <t xml:space="preserve">Hodime 2-krat mincou. </t>
  </si>
  <si>
    <t>pocet vsetkych moznosti</t>
  </si>
  <si>
    <t>Potom pravdepodobnost javu A je cislo</t>
  </si>
  <si>
    <t xml:space="preserve">P(A)= </t>
  </si>
  <si>
    <t>P(A´)=</t>
  </si>
  <si>
    <t xml:space="preserve">Omega  = { </t>
  </si>
  <si>
    <t>}               n=</t>
  </si>
  <si>
    <t>A = {</t>
  </si>
  <si>
    <t>Na listkoch su napisane pismena A,K,L,S,O. Listky premiesame a nahodne usporiadame.</t>
  </si>
  <si>
    <t xml:space="preserve">V laboratoriu pracuje </t>
  </si>
  <si>
    <t>Pri vybuchu sa zranili traja.</t>
  </si>
  <si>
    <t>Aka je pravdepodobnost, ze to boli iba zeny?</t>
  </si>
  <si>
    <t>muzov,</t>
  </si>
  <si>
    <t>Priklad 11</t>
  </si>
  <si>
    <t xml:space="preserve">nepodarkov. Nahodne naraz vyberieme </t>
  </si>
  <si>
    <t xml:space="preserve">Sformulujte nemozny jav, isty jav, zlozeny jav, opacny jav. </t>
  </si>
  <si>
    <t>Aka je pravdepodobnost, ze zlodej na prvy krat uhadne spravny kod?</t>
  </si>
  <si>
    <t>}           n=</t>
  </si>
  <si>
    <t>A´= {</t>
  </si>
  <si>
    <t>B´= {</t>
  </si>
  <si>
    <t>C´={</t>
  </si>
  <si>
    <t>pocet moznosti</t>
  </si>
  <si>
    <t xml:space="preserve">    n=</t>
  </si>
  <si>
    <t xml:space="preserve">Je pravdepodobnejsie, ze nam pri hode 2 kociek padne sucet 7 alebo </t>
  </si>
  <si>
    <t>?</t>
  </si>
  <si>
    <t>Aka je pravdepodobnost nespravneho naplnenia kontajnera?</t>
  </si>
  <si>
    <t>Nech je 20% kontajnerov je naplnenych pri vysokej rychlosti a ostatne pri nizkej rychlosti.</t>
  </si>
  <si>
    <t>Ked rychlost plnenia je vysoka, pravdepodobnost nespravneho naplnenia je 0,02.</t>
  </si>
  <si>
    <t>Ked v automatickom plniacom procese je rychlost plnenia nizka, pravdepodobnost nespravneho naplnenia je 0,002.</t>
  </si>
  <si>
    <t>Priklad 12</t>
  </si>
  <si>
    <t>Zväzok klucov obsahuje 6 podobnych klucov, z ktorych iba jeden otvara zamok na vchodovych dverach.</t>
  </si>
  <si>
    <t>a) jedneho kluca na prvy pokus;</t>
  </si>
  <si>
    <t>b) dvoch klucov az na druhy pokus;</t>
  </si>
  <si>
    <t>Aka je pravdepodobnost, ze vchodove dvere sa podari odomknut pri nahodnom vybere:</t>
  </si>
  <si>
    <t>c) troch klucov az na treti pokus.</t>
  </si>
  <si>
    <t>(Rieste pomocou stromu logickych moznosti, resp. pravdepodobnostneho stromu.)</t>
  </si>
  <si>
    <t>Pouzite pravdepodobnostny strom na vypocet pravdepodobnosti, ze obe padnute cisla budu mensie ako 5.</t>
  </si>
  <si>
    <t>Priklad 13</t>
  </si>
  <si>
    <t>Priklad 14</t>
  </si>
  <si>
    <t xml:space="preserve">Dvaja robotníci, ktorí vyrábajú rovnaký druh výrobkov, sa odlišujú produktivitou a kvalitou práce. </t>
  </si>
  <si>
    <t xml:space="preserve">Prvý robotník vyrobí v priemere 60% a druhý v priemere 40% dennej produkcie.  </t>
  </si>
  <si>
    <t xml:space="preserve">Medzi výrobkami, ktoré pochádzajú od prvého robotníka, je 10% nepodarkov a medzi výrobkami, ktoré vyrobí druhý robotník , je v priemere 5% nepodarkov. </t>
  </si>
  <si>
    <t xml:space="preserve">Určte pravdepodobnosť, že náhodne vyberieme výrobok, ktorý pochádza od prvého robotníka a súčasne je to nepodarok. </t>
  </si>
  <si>
    <t xml:space="preserve">V parku budeme vysadzat ovocne stromceky, ktore dodali dve zahradnictva. </t>
  </si>
  <si>
    <t>Od prveho zahradnictva sme kupili 70% stromcekov, z ktorych sa 90% ujme. Od druheho zvysnych 30%, z ktorych sa ujme 80 %.</t>
  </si>
  <si>
    <t>Aka je pravdepodobnost, ze nahodne vybrany ovocny stromcek sa ujme?</t>
  </si>
  <si>
    <t>Priklad 15</t>
  </si>
  <si>
    <t>Priklad 16</t>
  </si>
  <si>
    <t xml:space="preserve">Turista sa na prechadzke lesom potrebuje dostat k jazeru. Dostal sa na krizovatku 3 ciest. </t>
  </si>
  <si>
    <t>Pravdepodobnost, ze sa k jazeru dostane do jednej hodiny po niektorej z tychto ciest sa postupne rovna 0,8; 0,6; 0,4.</t>
  </si>
  <si>
    <t>Aka je pravdepodobnost, ze sa do jednej hodiny dostane k jazeru?</t>
  </si>
  <si>
    <t>Sformulujte jav A- najviac raz padne Hlava.</t>
  </si>
  <si>
    <t>Priklad 17</t>
  </si>
  <si>
    <t xml:space="preserve">V zasielke </t>
  </si>
  <si>
    <t xml:space="preserve">sadenic bolo kontrolou vybranych </t>
  </si>
  <si>
    <t xml:space="preserve"> sadenic. </t>
  </si>
  <si>
    <t>Zasielka bude prijata jedine v pripade, ze medzi kontrolovanymi sadenicami nebude ani jedna poskodena.</t>
  </si>
  <si>
    <t>Urcte pravdepodobnost toho, ze zasielka nebude prijata, ak vieme, ze obsahuje 10% poskodenych sadenic.</t>
  </si>
  <si>
    <t>Priklad 18</t>
  </si>
  <si>
    <t>Priklad 19</t>
  </si>
  <si>
    <t>Predpokladame, ze 3 ludia sa stretli nahodne. Aka je pravdepodobnost, ze</t>
  </si>
  <si>
    <t>a) kazdy z nich ma narodeniny v iny den v roku,</t>
  </si>
  <si>
    <t>b) prave 2 osoby z tychto 3 maju narodeniny spolocne v jeden den?</t>
  </si>
  <si>
    <t>zien.</t>
  </si>
  <si>
    <t>V sportovej triede je 35 chlapcov. 25 z nich navstevuje futbalovy kruzok, 15 z nich navstevuje hokejovy kruzok</t>
  </si>
  <si>
    <t>a 10 navstevuje oba tieto kruzky. Aka je pravdepodobnost, ze nahodne vybrany chlapec z tejto triedy</t>
  </si>
  <si>
    <t>a) navstevuje aspon jeden z tychto kruzkov,</t>
  </si>
  <si>
    <t>b) chodi iba do jedneho z uvedenych kruzkov,</t>
  </si>
  <si>
    <t>c)nenavstevuje futbalovy kruzok za predpokladu, ze navstevuje hokejovy kruzok?</t>
  </si>
  <si>
    <t>V kosiku su 4 jablka, 8 hrusiek a 10 sliviek. Urcte pravdepodobnost, ze ak nahodne  vyberieme (bez vratenia) z kosika 7 kusov ovocia,</t>
  </si>
  <si>
    <t>a) bude v tomto vybere prave 5 sliviek,</t>
  </si>
  <si>
    <t>b) budu v tomto vybere 4 hrusky, 2 jablka a 1 slivka?</t>
  </si>
  <si>
    <t>Priklad 20</t>
  </si>
  <si>
    <t>Aka je pravdepodobnost, ze aspon na jednej padne cislo 5?</t>
  </si>
  <si>
    <t>Hádzeme dvoma kockami.</t>
  </si>
  <si>
    <t>}              k=</t>
  </si>
  <si>
    <t>}           k=</t>
  </si>
  <si>
    <t xml:space="preserve">    k=</t>
  </si>
  <si>
    <t>pri rovnakych podmienkach ziskavame rozne vysledky, kt.zavisia na nahode</t>
  </si>
  <si>
    <t>vyzadujeme hromadnost</t>
  </si>
  <si>
    <t>najjednoduchsi vysledok nahodneho pokusu</t>
  </si>
  <si>
    <t>navzajom sa vylucuju (namozu nastat sucasne)</t>
  </si>
  <si>
    <t>jeden z nich nastane vzdy</t>
  </si>
  <si>
    <t>vsetky mozne vvysledky nahodneho pokusu</t>
  </si>
  <si>
    <t>(mnozina vsetkych elementarnych javov)</t>
  </si>
  <si>
    <t>moze byt konecna aj nekonecna</t>
  </si>
  <si>
    <t>lubovolny vysledok nahodneho pokusu</t>
  </si>
  <si>
    <t>lubovolna podmnozina mnoziny Omega</t>
  </si>
  <si>
    <r>
      <t xml:space="preserve">vysledok pokusu, ktory nemoze nikdy nastat - prazdna podmnozina mnoziny </t>
    </r>
    <r>
      <rPr>
        <sz val="11"/>
        <color theme="1"/>
        <rFont val="Calibri"/>
        <family val="2"/>
        <charset val="238"/>
      </rPr>
      <t>Ω</t>
    </r>
  </si>
  <si>
    <r>
      <t xml:space="preserve">vysledok pokusu, ktory nastane vzdy - cela </t>
    </r>
    <r>
      <rPr>
        <sz val="11"/>
        <color theme="1"/>
        <rFont val="Calibri"/>
        <family val="2"/>
        <charset val="238"/>
      </rPr>
      <t>Ω</t>
    </r>
    <r>
      <rPr>
        <sz val="19.25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ako</t>
    </r>
    <r>
      <rPr>
        <sz val="11"/>
        <color theme="1"/>
        <rFont val="Calibri"/>
        <family val="2"/>
        <charset val="238"/>
        <scheme val="minor"/>
      </rPr>
      <t xml:space="preserve"> podmnozina mnoziny Ω</t>
    </r>
  </si>
  <si>
    <t>Opacny jav k javu A- A´:</t>
  </si>
  <si>
    <r>
      <t xml:space="preserve">nastane vtedy, ak nenastane jav A - doplnok mnoziny A do mnoziny </t>
    </r>
    <r>
      <rPr>
        <sz val="11"/>
        <color theme="1"/>
        <rFont val="Calibri"/>
        <family val="2"/>
        <charset val="238"/>
      </rPr>
      <t>Ω</t>
    </r>
  </si>
  <si>
    <t>hod kockou</t>
  </si>
  <si>
    <t>E1_padne cislo 1</t>
  </si>
  <si>
    <t>E2_padne cislo 2</t>
  </si>
  <si>
    <t>E3_padne cislo 3</t>
  </si>
  <si>
    <t>E4_padne cislo 4</t>
  </si>
  <si>
    <t>E5_padne cislo 5</t>
  </si>
  <si>
    <t>E6_padne cislo 6</t>
  </si>
  <si>
    <t>E1,E2,E3,E4,E5,E6</t>
  </si>
  <si>
    <t>padne 7</t>
  </si>
  <si>
    <t>nepadne ziadne cislo</t>
  </si>
  <si>
    <t>padne cislo 1-6</t>
  </si>
  <si>
    <t>padne cislo väcsie ako 5</t>
  </si>
  <si>
    <t>E6</t>
  </si>
  <si>
    <t>padne parne cislo</t>
  </si>
  <si>
    <t>E2,E4,E6</t>
  </si>
  <si>
    <t>E1, E2,E3, E4, E5</t>
  </si>
  <si>
    <t>E1, E3, E5</t>
  </si>
  <si>
    <t>vsetky elementarne javy musia byt rovnocenne</t>
  </si>
  <si>
    <t>pocet priaznivych elem.javov/pocet vsetkych moznych element. Javov</t>
  </si>
  <si>
    <t>P(A)= k/n</t>
  </si>
  <si>
    <r>
      <t xml:space="preserve">mnozina </t>
    </r>
    <r>
      <rPr>
        <sz val="11"/>
        <color theme="1"/>
        <rFont val="Calibri"/>
        <family val="2"/>
        <charset val="238"/>
      </rPr>
      <t>Ω</t>
    </r>
    <r>
      <rPr>
        <sz val="17.60000000000000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musi byt konecna (</t>
    </r>
    <r>
      <rPr>
        <sz val="11"/>
        <color rgb="FFFF0000"/>
        <rFont val="Calibri"/>
        <family val="2"/>
        <charset val="238"/>
      </rPr>
      <t>n</t>
    </r>
    <r>
      <rPr>
        <sz val="11"/>
        <color theme="1"/>
        <rFont val="Calibri"/>
        <family val="2"/>
        <charset val="238"/>
      </rPr>
      <t xml:space="preserve"> prvkov)</t>
    </r>
  </si>
  <si>
    <r>
      <t xml:space="preserve">obsahuje </t>
    </r>
    <r>
      <rPr>
        <sz val="11"/>
        <color rgb="FFFF0000"/>
        <rFont val="Calibri"/>
        <family val="2"/>
        <charset val="238"/>
        <scheme val="minor"/>
      </rPr>
      <t xml:space="preserve">k </t>
    </r>
    <r>
      <rPr>
        <sz val="11"/>
        <color theme="1"/>
        <rFont val="Calibri"/>
        <family val="2"/>
        <charset val="238"/>
        <scheme val="minor"/>
      </rPr>
      <t>elementarnych javov</t>
    </r>
  </si>
  <si>
    <t xml:space="preserve">P(A a B)  = </t>
  </si>
  <si>
    <t>0&lt;=</t>
  </si>
  <si>
    <t>&lt;=1</t>
  </si>
  <si>
    <t>nahodny vyber jedneho studenta</t>
  </si>
  <si>
    <t>.....</t>
  </si>
  <si>
    <t>Vy</t>
  </si>
  <si>
    <t>nahodne usporiadanie 5 listkov</t>
  </si>
  <si>
    <t>vsetky mozne usporiadania pismen</t>
  </si>
  <si>
    <t>SKOLA</t>
  </si>
  <si>
    <t>nahodna instalacia 10 automatov</t>
  </si>
  <si>
    <t>vsetky mozne usporiadania 10 automatov</t>
  </si>
  <si>
    <t>vsetky mozne usporiadania, ked su vybrane 3 automaty umiestnene vedla seba</t>
  </si>
  <si>
    <t>nahodna volba 4 cislic</t>
  </si>
  <si>
    <t>vsetky mozne stvorice cislic</t>
  </si>
  <si>
    <t>spravny PIN</t>
  </si>
  <si>
    <t>vyrobky.</t>
  </si>
  <si>
    <t>nahodny vyber 3 vyrobkov</t>
  </si>
  <si>
    <t>vsetky mozne 3-ice vyrobkov</t>
  </si>
  <si>
    <t>vsetky mozne 3-ice vyrobkov= 2dobre, 1 zly</t>
  </si>
  <si>
    <t>padne 10</t>
  </si>
  <si>
    <t>hod mincou (2krat)</t>
  </si>
  <si>
    <t>HH, HL, LH, LL</t>
  </si>
  <si>
    <t>HL, LH, LL</t>
  </si>
  <si>
    <t>alebo  75 %</t>
  </si>
  <si>
    <t xml:space="preserve">kresiel su </t>
  </si>
  <si>
    <t xml:space="preserve">poskodene. </t>
  </si>
  <si>
    <t>nahodny vyber 1 kresla</t>
  </si>
  <si>
    <t>kr.1, kr2, kr3, kr4, kr5, kr6</t>
  </si>
  <si>
    <t>kr3, kr4 - poskodene kresla</t>
  </si>
  <si>
    <t xml:space="preserve"> =2/6</t>
  </si>
  <si>
    <t xml:space="preserve"> =4/6</t>
  </si>
  <si>
    <t xml:space="preserve"> =P(5)</t>
  </si>
  <si>
    <t xml:space="preserve"> =P(10)</t>
  </si>
  <si>
    <t xml:space="preserve"> =P(8)*P(3)</t>
  </si>
  <si>
    <t xml:space="preserve"> =V4´(10)-10</t>
  </si>
  <si>
    <t>nahodny vyber 3 osob</t>
  </si>
  <si>
    <t>vsetky mozne trojice osob</t>
  </si>
  <si>
    <t>vsetky mozne trojice zien</t>
  </si>
  <si>
    <t xml:space="preserve"> =C3(22)</t>
  </si>
  <si>
    <t xml:space="preserve"> =C3(7)</t>
  </si>
  <si>
    <t xml:space="preserve"> =V3(365)/V3´(365)</t>
  </si>
  <si>
    <t xml:space="preserve"> =V2(365)*P2;1´(3)/V3´(365)</t>
  </si>
  <si>
    <r>
      <t>P(HUF)=P(H)+P(F)-P(H</t>
    </r>
    <r>
      <rPr>
        <sz val="11"/>
        <color theme="1"/>
        <rFont val="Calibri"/>
        <family val="2"/>
        <charset val="238"/>
      </rPr>
      <t>∩F)</t>
    </r>
  </si>
  <si>
    <r>
      <t>P((H</t>
    </r>
    <r>
      <rPr>
        <sz val="11"/>
        <color theme="1"/>
        <rFont val="Calibri"/>
        <family val="2"/>
        <charset val="238"/>
      </rPr>
      <t>\</t>
    </r>
    <r>
      <rPr>
        <sz val="11"/>
        <color theme="1"/>
        <rFont val="Calibri"/>
        <family val="2"/>
        <charset val="238"/>
        <scheme val="minor"/>
      </rPr>
      <t>F)U(F</t>
    </r>
    <r>
      <rPr>
        <sz val="11"/>
        <color theme="1"/>
        <rFont val="Calibri"/>
        <family val="2"/>
        <charset val="238"/>
      </rPr>
      <t>\H</t>
    </r>
    <r>
      <rPr>
        <sz val="11"/>
        <color theme="1"/>
        <rFont val="Calibri"/>
        <family val="2"/>
        <charset val="238"/>
        <scheme val="minor"/>
      </rPr>
      <t>))</t>
    </r>
  </si>
  <si>
    <r>
      <t>P(F´/</t>
    </r>
    <r>
      <rPr>
        <sz val="11"/>
        <color theme="1"/>
        <rFont val="Calibri"/>
        <family val="2"/>
        <charset val="238"/>
      </rPr>
      <t>H</t>
    </r>
    <r>
      <rPr>
        <sz val="11"/>
        <color theme="1"/>
        <rFont val="Calibri"/>
        <family val="2"/>
        <charset val="238"/>
        <scheme val="minor"/>
      </rPr>
      <t>))=P(F´</t>
    </r>
    <r>
      <rPr>
        <sz val="11"/>
        <color theme="1"/>
        <rFont val="Calibri"/>
        <family val="2"/>
        <charset val="238"/>
      </rPr>
      <t>∩</t>
    </r>
    <r>
      <rPr>
        <sz val="11"/>
        <color theme="1"/>
        <rFont val="Calibri"/>
        <family val="2"/>
        <charset val="238"/>
        <scheme val="minor"/>
      </rPr>
      <t>H)/P(H)</t>
    </r>
  </si>
  <si>
    <t>A _ sucet rovny 7</t>
  </si>
  <si>
    <t>B _ sucet rovny 10</t>
  </si>
  <si>
    <t>P(A)&gt;P(B)</t>
  </si>
  <si>
    <t>A_kontajner je nespravne naplneny</t>
  </si>
  <si>
    <t>A_nahodne vybrany vyrobok je od 1. robotnika a sucasne je to nepodarok</t>
  </si>
  <si>
    <r>
      <t>P(A)= P(Nizka∩Nespravne</t>
    </r>
    <r>
      <rPr>
        <sz val="11"/>
        <color theme="1"/>
        <rFont val="Calibri"/>
        <family val="2"/>
        <charset val="238"/>
      </rPr>
      <t>)U(Vysoka∩Nespravne)=P(Nizka)*</t>
    </r>
    <r>
      <rPr>
        <sz val="11"/>
        <color theme="1"/>
        <rFont val="Calibri"/>
        <family val="2"/>
        <charset val="238"/>
        <scheme val="minor"/>
      </rPr>
      <t>P(Nespravne/Nizka)+P(Vysoka)*P(Nespravne/Vysoka)</t>
    </r>
  </si>
  <si>
    <r>
      <t>P(A)= P(1.robotnik∩Nepodarok</t>
    </r>
    <r>
      <rPr>
        <sz val="11"/>
        <color theme="1"/>
        <rFont val="Calibri"/>
        <family val="2"/>
        <charset val="238"/>
      </rPr>
      <t>)=P(1. robotnik)*</t>
    </r>
    <r>
      <rPr>
        <sz val="11"/>
        <color theme="1"/>
        <rFont val="Calibri"/>
        <family val="2"/>
        <charset val="238"/>
        <scheme val="minor"/>
      </rPr>
      <t>P(Nepodarok/1.robotnik)</t>
    </r>
  </si>
  <si>
    <t xml:space="preserve"> =C5(10)*C2(12)/C7(22)</t>
  </si>
  <si>
    <t xml:space="preserve"> =C4(8)*C2(4)*C1(10)/C7(22)</t>
  </si>
  <si>
    <t>Kluc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</si>
</sst>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</font>
    <font>
      <vertAlign val="subscript"/>
      <sz val="11"/>
      <color theme="3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9.25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7.60000000000000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9" fontId="0" fillId="2" borderId="0" xfId="0" applyNumberFormat="1" applyFill="1"/>
    <xf numFmtId="0" fontId="1" fillId="0" borderId="0" xfId="0" applyFont="1"/>
    <xf numFmtId="9" fontId="0" fillId="0" borderId="0" xfId="0" applyNumberFormat="1"/>
    <xf numFmtId="0" fontId="0" fillId="3" borderId="4" xfId="0" applyFill="1" applyBorder="1"/>
    <xf numFmtId="0" fontId="0" fillId="3" borderId="11" xfId="0" applyFill="1" applyBorder="1"/>
    <xf numFmtId="0" fontId="0" fillId="3" borderId="2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6" xfId="0" applyFill="1" applyBorder="1"/>
    <xf numFmtId="0" fontId="0" fillId="3" borderId="0" xfId="0" applyFill="1"/>
    <xf numFmtId="0" fontId="0" fillId="3" borderId="1" xfId="0" applyFill="1" applyBorder="1"/>
    <xf numFmtId="0" fontId="4" fillId="0" borderId="5" xfId="0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7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12" xfId="0" applyBorder="1"/>
    <xf numFmtId="17" fontId="0" fillId="0" borderId="0" xfId="0" applyNumberFormat="1" applyAlignment="1">
      <alignment horizontal="center"/>
    </xf>
    <xf numFmtId="2" fontId="0" fillId="3" borderId="1" xfId="0" applyNumberFormat="1" applyFill="1" applyBorder="1"/>
    <xf numFmtId="0" fontId="8" fillId="0" borderId="0" xfId="0" applyFont="1"/>
    <xf numFmtId="2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left"/>
    </xf>
    <xf numFmtId="2" fontId="0" fillId="0" borderId="0" xfId="0" applyNumberFormat="1"/>
    <xf numFmtId="0" fontId="1" fillId="3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164" fontId="1" fillId="0" borderId="0" xfId="0" applyNumberFormat="1" applyFont="1"/>
    <xf numFmtId="0" fontId="1" fillId="3" borderId="5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4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7327</xdr:colOff>
      <xdr:row>99</xdr:row>
      <xdr:rowOff>16512</xdr:rowOff>
    </xdr:from>
    <xdr:to>
      <xdr:col>8</xdr:col>
      <xdr:colOff>247336</xdr:colOff>
      <xdr:row>106</xdr:row>
      <xdr:rowOff>161192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8971262"/>
          <a:ext cx="3830201" cy="1478180"/>
        </a:xfrm>
        <a:prstGeom prst="rect">
          <a:avLst/>
        </a:prstGeom>
      </xdr:spPr>
    </xdr:pic>
    <xdr:clientData/>
  </xdr:twoCellAnchor>
  <xdr:twoCellAnchor editAs="oneCell">
    <xdr:from>
      <xdr:col>5</xdr:col>
      <xdr:colOff>14652</xdr:colOff>
      <xdr:row>114</xdr:row>
      <xdr:rowOff>169484</xdr:rowOff>
    </xdr:from>
    <xdr:to>
      <xdr:col>7</xdr:col>
      <xdr:colOff>7327</xdr:colOff>
      <xdr:row>123</xdr:row>
      <xdr:rowOff>1512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1075" y="21981734"/>
          <a:ext cx="2725617" cy="153773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21980</xdr:colOff>
      <xdr:row>130</xdr:row>
      <xdr:rowOff>29843</xdr:rowOff>
    </xdr:from>
    <xdr:to>
      <xdr:col>5</xdr:col>
      <xdr:colOff>1816660</xdr:colOff>
      <xdr:row>138</xdr:row>
      <xdr:rowOff>153865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2115" y="24890093"/>
          <a:ext cx="3750968" cy="164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="175" zoomScaleNormal="175" workbookViewId="0">
      <selection activeCell="M37" sqref="M37"/>
    </sheetView>
  </sheetViews>
  <sheetFormatPr defaultRowHeight="14.4" x14ac:dyDescent="0.3"/>
  <cols>
    <col min="1" max="1" width="9.5546875" customWidth="1"/>
    <col min="3" max="3" width="9.6640625" customWidth="1"/>
    <col min="5" max="5" width="10.5546875" customWidth="1"/>
    <col min="6" max="6" width="10.6640625" customWidth="1"/>
  </cols>
  <sheetData>
    <row r="1" spans="1:11" x14ac:dyDescent="0.3">
      <c r="A1" s="43" t="s">
        <v>23</v>
      </c>
      <c r="B1" s="43"/>
      <c r="C1" s="43"/>
      <c r="D1" s="45" t="s">
        <v>150</v>
      </c>
      <c r="E1" s="46"/>
      <c r="F1" s="46"/>
      <c r="G1" s="46"/>
      <c r="H1" s="46"/>
      <c r="I1" s="46"/>
      <c r="J1" s="47"/>
    </row>
    <row r="2" spans="1:11" x14ac:dyDescent="0.3">
      <c r="D2" s="45" t="s">
        <v>151</v>
      </c>
      <c r="E2" s="46"/>
      <c r="F2" s="46"/>
      <c r="G2" s="47"/>
    </row>
    <row r="3" spans="1:11" x14ac:dyDescent="0.3">
      <c r="A3" s="57" t="s">
        <v>24</v>
      </c>
      <c r="B3" s="57"/>
      <c r="C3" s="57"/>
      <c r="D3" s="28" t="s">
        <v>155</v>
      </c>
      <c r="E3" s="29"/>
      <c r="F3" s="29"/>
      <c r="G3" s="29"/>
      <c r="H3" s="29"/>
      <c r="I3" s="29"/>
      <c r="J3" s="23"/>
    </row>
    <row r="4" spans="1:11" x14ac:dyDescent="0.3">
      <c r="A4" s="3"/>
      <c r="B4" s="3"/>
      <c r="C4" s="3"/>
      <c r="D4" s="45" t="s">
        <v>156</v>
      </c>
      <c r="E4" s="46"/>
      <c r="F4" s="46"/>
      <c r="G4" s="46"/>
      <c r="H4" s="46"/>
      <c r="I4" s="46"/>
      <c r="J4" s="47"/>
    </row>
    <row r="5" spans="1:11" x14ac:dyDescent="0.3">
      <c r="A5" s="3"/>
      <c r="B5" s="3"/>
      <c r="C5" s="3"/>
      <c r="D5" s="45" t="s">
        <v>157</v>
      </c>
      <c r="E5" s="46"/>
      <c r="F5" s="46"/>
      <c r="G5" s="46"/>
      <c r="H5" s="46"/>
      <c r="I5" s="46"/>
      <c r="J5" s="47"/>
    </row>
    <row r="6" spans="1:11" ht="15.6" x14ac:dyDescent="0.35">
      <c r="A6" s="57" t="s">
        <v>25</v>
      </c>
      <c r="B6" s="57"/>
      <c r="C6" s="57"/>
      <c r="D6" s="45" t="s">
        <v>152</v>
      </c>
      <c r="E6" s="46"/>
      <c r="F6" s="46"/>
      <c r="G6" s="46"/>
      <c r="H6" s="46"/>
      <c r="I6" s="46"/>
      <c r="J6" s="47"/>
    </row>
    <row r="7" spans="1:11" x14ac:dyDescent="0.3">
      <c r="D7" t="s">
        <v>19</v>
      </c>
      <c r="F7" s="13" t="s">
        <v>153</v>
      </c>
      <c r="G7" s="14"/>
      <c r="H7" s="14"/>
      <c r="I7" s="14"/>
      <c r="J7" s="15"/>
    </row>
    <row r="8" spans="1:11" x14ac:dyDescent="0.3">
      <c r="F8" s="45" t="s">
        <v>154</v>
      </c>
      <c r="G8" s="46"/>
      <c r="H8" s="46"/>
      <c r="I8" s="46"/>
      <c r="J8" s="47"/>
    </row>
    <row r="9" spans="1:11" x14ac:dyDescent="0.3">
      <c r="A9" s="57" t="s">
        <v>26</v>
      </c>
      <c r="B9" s="57"/>
      <c r="C9" s="57"/>
      <c r="D9" s="45" t="s">
        <v>158</v>
      </c>
      <c r="E9" s="46"/>
      <c r="F9" s="46"/>
      <c r="G9" s="46"/>
      <c r="H9" s="46"/>
      <c r="I9" s="46"/>
      <c r="J9" s="47"/>
      <c r="K9" s="30"/>
    </row>
    <row r="10" spans="1:11" x14ac:dyDescent="0.3">
      <c r="A10" s="3"/>
      <c r="B10" s="3"/>
      <c r="C10" s="3"/>
      <c r="D10" s="45" t="s">
        <v>159</v>
      </c>
      <c r="E10" s="46"/>
      <c r="F10" s="46"/>
      <c r="G10" s="46"/>
      <c r="H10" s="46"/>
      <c r="I10" s="46"/>
      <c r="J10" s="11"/>
      <c r="K10" s="30"/>
    </row>
    <row r="11" spans="1:11" x14ac:dyDescent="0.3">
      <c r="A11" s="57" t="s">
        <v>27</v>
      </c>
      <c r="B11" s="57"/>
      <c r="C11" s="57"/>
      <c r="D11" s="45" t="s">
        <v>160</v>
      </c>
      <c r="E11" s="46"/>
      <c r="F11" s="46"/>
      <c r="G11" s="46"/>
      <c r="H11" s="46"/>
      <c r="I11" s="46"/>
      <c r="J11" s="47"/>
      <c r="K11" s="30"/>
    </row>
    <row r="12" spans="1:11" ht="25.2" x14ac:dyDescent="0.5">
      <c r="A12" s="57" t="s">
        <v>28</v>
      </c>
      <c r="B12" s="57"/>
      <c r="C12" s="57"/>
      <c r="D12" s="45" t="s">
        <v>161</v>
      </c>
      <c r="E12" s="46"/>
      <c r="F12" s="46"/>
      <c r="G12" s="46"/>
      <c r="H12" s="46"/>
      <c r="I12" s="46"/>
      <c r="J12" s="47"/>
      <c r="K12" s="30"/>
    </row>
    <row r="13" spans="1:11" x14ac:dyDescent="0.3">
      <c r="A13" s="57" t="s">
        <v>162</v>
      </c>
      <c r="B13" s="57"/>
      <c r="C13" s="57"/>
      <c r="D13" s="45" t="s">
        <v>163</v>
      </c>
      <c r="E13" s="46"/>
      <c r="F13" s="46"/>
      <c r="G13" s="46"/>
      <c r="H13" s="46"/>
      <c r="I13" s="46"/>
      <c r="J13" s="47"/>
      <c r="K13" s="30"/>
    </row>
    <row r="15" spans="1:11" x14ac:dyDescent="0.3">
      <c r="A15" s="2" t="s">
        <v>0</v>
      </c>
      <c r="B15" t="s">
        <v>63</v>
      </c>
    </row>
    <row r="16" spans="1:11" x14ac:dyDescent="0.3">
      <c r="A16" s="2"/>
      <c r="B16" t="s">
        <v>20</v>
      </c>
    </row>
    <row r="17" spans="1:12" x14ac:dyDescent="0.3">
      <c r="B17" t="s">
        <v>87</v>
      </c>
    </row>
    <row r="18" spans="1:12" x14ac:dyDescent="0.3">
      <c r="A18" s="1" t="s">
        <v>64</v>
      </c>
      <c r="B18" s="45" t="s">
        <v>164</v>
      </c>
      <c r="C18" s="46"/>
      <c r="D18" s="47"/>
    </row>
    <row r="19" spans="1:12" ht="17.25" customHeight="1" x14ac:dyDescent="0.3">
      <c r="A19" t="s">
        <v>22</v>
      </c>
      <c r="B19" s="45" t="s">
        <v>165</v>
      </c>
      <c r="C19" s="46"/>
      <c r="D19" s="47"/>
      <c r="E19" t="s">
        <v>62</v>
      </c>
      <c r="G19" s="56" t="s">
        <v>171</v>
      </c>
      <c r="H19" s="56"/>
      <c r="I19" s="56"/>
      <c r="J19" s="1" t="s">
        <v>89</v>
      </c>
      <c r="K19" s="21">
        <v>6</v>
      </c>
    </row>
    <row r="20" spans="1:12" x14ac:dyDescent="0.3">
      <c r="B20" s="45" t="s">
        <v>166</v>
      </c>
      <c r="C20" s="46"/>
      <c r="D20" s="47"/>
      <c r="E20" s="43" t="s">
        <v>30</v>
      </c>
      <c r="F20" s="43"/>
      <c r="G20" s="45" t="s">
        <v>172</v>
      </c>
      <c r="H20" s="46"/>
      <c r="I20" s="47"/>
    </row>
    <row r="21" spans="1:12" x14ac:dyDescent="0.3">
      <c r="B21" s="45" t="s">
        <v>167</v>
      </c>
      <c r="C21" s="46"/>
      <c r="D21" s="47"/>
      <c r="G21" s="45" t="s">
        <v>173</v>
      </c>
      <c r="H21" s="46"/>
      <c r="I21" s="47"/>
    </row>
    <row r="22" spans="1:12" x14ac:dyDescent="0.3">
      <c r="B22" s="45" t="s">
        <v>168</v>
      </c>
      <c r="C22" s="46"/>
      <c r="D22" s="47"/>
      <c r="G22" s="45" t="s">
        <v>205</v>
      </c>
      <c r="H22" s="46"/>
      <c r="I22" s="47"/>
    </row>
    <row r="23" spans="1:12" x14ac:dyDescent="0.3">
      <c r="B23" s="45" t="s">
        <v>169</v>
      </c>
      <c r="C23" s="46"/>
      <c r="D23" s="47"/>
      <c r="F23" s="1" t="s">
        <v>31</v>
      </c>
      <c r="G23" s="45" t="s">
        <v>174</v>
      </c>
      <c r="H23" s="46"/>
      <c r="I23" s="47"/>
    </row>
    <row r="24" spans="1:12" x14ac:dyDescent="0.3">
      <c r="B24" s="45" t="s">
        <v>170</v>
      </c>
      <c r="C24" s="46"/>
      <c r="D24" s="47"/>
      <c r="G24" s="53"/>
      <c r="H24" s="54"/>
      <c r="I24" s="55"/>
    </row>
    <row r="25" spans="1:12" x14ac:dyDescent="0.3">
      <c r="A25" t="s">
        <v>32</v>
      </c>
      <c r="E25" t="s">
        <v>68</v>
      </c>
      <c r="I25" t="s">
        <v>33</v>
      </c>
    </row>
    <row r="26" spans="1:12" x14ac:dyDescent="0.3">
      <c r="A26" s="1" t="s">
        <v>65</v>
      </c>
      <c r="B26" s="45" t="s">
        <v>175</v>
      </c>
      <c r="C26" s="46"/>
      <c r="D26" s="47"/>
      <c r="E26" s="1" t="s">
        <v>69</v>
      </c>
      <c r="F26" s="51" t="s">
        <v>176</v>
      </c>
      <c r="G26" s="51"/>
      <c r="H26" t="s">
        <v>29</v>
      </c>
      <c r="I26" s="1" t="s">
        <v>90</v>
      </c>
      <c r="J26" s="51" t="s">
        <v>179</v>
      </c>
      <c r="K26" s="51"/>
      <c r="L26" t="s">
        <v>29</v>
      </c>
    </row>
    <row r="27" spans="1:12" x14ac:dyDescent="0.3">
      <c r="A27" s="1" t="s">
        <v>66</v>
      </c>
      <c r="B27" s="45" t="s">
        <v>177</v>
      </c>
      <c r="C27" s="46"/>
      <c r="D27" s="47"/>
      <c r="E27" s="1" t="s">
        <v>70</v>
      </c>
      <c r="F27" s="51" t="s">
        <v>178</v>
      </c>
      <c r="G27" s="51"/>
      <c r="H27" t="s">
        <v>29</v>
      </c>
      <c r="I27" s="1" t="s">
        <v>91</v>
      </c>
      <c r="J27" s="51" t="s">
        <v>180</v>
      </c>
      <c r="K27" s="51"/>
      <c r="L27" t="s">
        <v>29</v>
      </c>
    </row>
    <row r="28" spans="1:12" x14ac:dyDescent="0.3">
      <c r="A28" s="1" t="s">
        <v>67</v>
      </c>
      <c r="B28" s="10"/>
      <c r="C28" s="11"/>
      <c r="D28" s="12"/>
      <c r="E28" s="1" t="s">
        <v>71</v>
      </c>
      <c r="F28" s="51"/>
      <c r="G28" s="51"/>
      <c r="H28" t="s">
        <v>29</v>
      </c>
      <c r="I28" s="1" t="s">
        <v>92</v>
      </c>
      <c r="J28" s="51"/>
      <c r="K28" s="51"/>
      <c r="L28" t="s">
        <v>29</v>
      </c>
    </row>
    <row r="31" spans="1:12" x14ac:dyDescent="0.3">
      <c r="A31" s="2" t="s">
        <v>1</v>
      </c>
      <c r="B31" t="s">
        <v>72</v>
      </c>
    </row>
    <row r="32" spans="1:12" x14ac:dyDescent="0.3">
      <c r="A32" s="2"/>
      <c r="B32" t="s">
        <v>21</v>
      </c>
    </row>
    <row r="33" spans="1:10" x14ac:dyDescent="0.3">
      <c r="B33" t="s">
        <v>123</v>
      </c>
    </row>
    <row r="35" spans="1:10" x14ac:dyDescent="0.3">
      <c r="A35" s="1" t="s">
        <v>64</v>
      </c>
      <c r="B35" s="45" t="s">
        <v>206</v>
      </c>
      <c r="C35" s="46"/>
      <c r="D35" s="47"/>
    </row>
    <row r="36" spans="1:10" x14ac:dyDescent="0.3">
      <c r="A36" t="s">
        <v>2</v>
      </c>
      <c r="B36" s="52" t="s">
        <v>207</v>
      </c>
      <c r="C36" s="52"/>
      <c r="D36" s="52"/>
      <c r="E36" t="s">
        <v>29</v>
      </c>
      <c r="F36" t="s">
        <v>73</v>
      </c>
      <c r="I36" s="1" t="s">
        <v>94</v>
      </c>
      <c r="J36" s="21">
        <f>2^2</f>
        <v>4</v>
      </c>
    </row>
    <row r="37" spans="1:10" x14ac:dyDescent="0.3">
      <c r="A37" s="1" t="s">
        <v>55</v>
      </c>
      <c r="B37" s="17" t="s">
        <v>208</v>
      </c>
      <c r="C37" t="s">
        <v>29</v>
      </c>
      <c r="F37" t="s">
        <v>93</v>
      </c>
      <c r="I37" s="1" t="s">
        <v>149</v>
      </c>
      <c r="J37" s="21">
        <v>3</v>
      </c>
    </row>
  </sheetData>
  <mergeCells count="42">
    <mergeCell ref="E20:F20"/>
    <mergeCell ref="A1:C1"/>
    <mergeCell ref="A6:C6"/>
    <mergeCell ref="A3:C3"/>
    <mergeCell ref="A9:C9"/>
    <mergeCell ref="A11:C11"/>
    <mergeCell ref="A12:C12"/>
    <mergeCell ref="D2:G2"/>
    <mergeCell ref="D1:J1"/>
    <mergeCell ref="D4:J4"/>
    <mergeCell ref="D5:J5"/>
    <mergeCell ref="D6:J6"/>
    <mergeCell ref="F8:J8"/>
    <mergeCell ref="D9:J9"/>
    <mergeCell ref="D10:I10"/>
    <mergeCell ref="D11:J11"/>
    <mergeCell ref="D12:J12"/>
    <mergeCell ref="D13:J13"/>
    <mergeCell ref="B19:D19"/>
    <mergeCell ref="B18:D18"/>
    <mergeCell ref="G19:I19"/>
    <mergeCell ref="A13:C13"/>
    <mergeCell ref="B20:D20"/>
    <mergeCell ref="B21:D21"/>
    <mergeCell ref="B22:D22"/>
    <mergeCell ref="B23:D23"/>
    <mergeCell ref="B24:D24"/>
    <mergeCell ref="G20:I20"/>
    <mergeCell ref="G21:I21"/>
    <mergeCell ref="G22:I22"/>
    <mergeCell ref="G23:I23"/>
    <mergeCell ref="G24:I24"/>
    <mergeCell ref="J26:K26"/>
    <mergeCell ref="J27:K27"/>
    <mergeCell ref="J28:K28"/>
    <mergeCell ref="B35:D35"/>
    <mergeCell ref="B36:D36"/>
    <mergeCell ref="B26:D26"/>
    <mergeCell ref="B27:D27"/>
    <mergeCell ref="F26:G26"/>
    <mergeCell ref="F27:G27"/>
    <mergeCell ref="F28:G2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5"/>
  <sheetViews>
    <sheetView zoomScale="130" zoomScaleNormal="130" workbookViewId="0">
      <selection activeCell="C116" sqref="C116"/>
    </sheetView>
  </sheetViews>
  <sheetFormatPr defaultRowHeight="14.4" x14ac:dyDescent="0.3"/>
  <cols>
    <col min="1" max="1" width="11" customWidth="1"/>
    <col min="2" max="2" width="9.5546875" customWidth="1"/>
    <col min="3" max="3" width="10.109375" customWidth="1"/>
    <col min="5" max="5" width="10.109375" customWidth="1"/>
    <col min="6" max="6" width="30.5546875" customWidth="1"/>
    <col min="7" max="7" width="10.44140625" customWidth="1"/>
    <col min="8" max="8" width="12.88671875" customWidth="1"/>
    <col min="11" max="11" width="16.33203125" bestFit="1" customWidth="1"/>
  </cols>
  <sheetData>
    <row r="1" spans="1:8" x14ac:dyDescent="0.3">
      <c r="A1" s="44" t="s">
        <v>3</v>
      </c>
      <c r="B1" s="44"/>
      <c r="C1" s="44"/>
      <c r="D1" s="44"/>
      <c r="E1" s="44"/>
      <c r="F1" s="44"/>
      <c r="G1" s="44"/>
    </row>
    <row r="2" spans="1:8" ht="22.8" x14ac:dyDescent="0.45">
      <c r="A2" t="s">
        <v>34</v>
      </c>
      <c r="B2" s="45" t="s">
        <v>184</v>
      </c>
      <c r="C2" s="46"/>
      <c r="D2" s="46"/>
      <c r="E2" s="46"/>
      <c r="F2" s="47"/>
    </row>
    <row r="3" spans="1:8" x14ac:dyDescent="0.3">
      <c r="B3" s="45" t="s">
        <v>181</v>
      </c>
      <c r="C3" s="46"/>
      <c r="D3" s="46"/>
      <c r="E3" s="46"/>
      <c r="F3" s="47"/>
    </row>
    <row r="4" spans="1:8" x14ac:dyDescent="0.3">
      <c r="A4" t="s">
        <v>35</v>
      </c>
      <c r="C4" s="10" t="s">
        <v>185</v>
      </c>
      <c r="D4" s="11"/>
      <c r="E4" s="16"/>
      <c r="F4" s="16"/>
      <c r="G4" s="30"/>
    </row>
    <row r="5" spans="1:8" x14ac:dyDescent="0.3">
      <c r="A5" t="s">
        <v>74</v>
      </c>
      <c r="D5" s="19"/>
      <c r="E5" s="48" t="s">
        <v>183</v>
      </c>
      <c r="F5" s="49"/>
      <c r="G5" s="50"/>
    </row>
    <row r="6" spans="1:8" x14ac:dyDescent="0.3">
      <c r="A6" s="45" t="s">
        <v>182</v>
      </c>
      <c r="B6" s="46"/>
      <c r="C6" s="46"/>
      <c r="D6" s="46"/>
      <c r="E6" s="46"/>
      <c r="F6" s="46"/>
      <c r="G6" s="47"/>
    </row>
    <row r="8" spans="1:8" x14ac:dyDescent="0.3">
      <c r="A8" t="s">
        <v>5</v>
      </c>
    </row>
    <row r="9" spans="1:8" x14ac:dyDescent="0.3">
      <c r="A9" t="s">
        <v>6</v>
      </c>
      <c r="B9" s="43" t="s">
        <v>13</v>
      </c>
      <c r="C9" s="43"/>
      <c r="D9" s="34">
        <f>1/6</f>
        <v>0.16666666666666666</v>
      </c>
      <c r="E9" s="35"/>
    </row>
    <row r="10" spans="1:8" x14ac:dyDescent="0.3">
      <c r="C10" s="1" t="s">
        <v>43</v>
      </c>
      <c r="D10" s="34">
        <f>3/6</f>
        <v>0.5</v>
      </c>
      <c r="E10" s="35"/>
      <c r="F10" s="1" t="s">
        <v>7</v>
      </c>
      <c r="G10" s="21">
        <f>3/6</f>
        <v>0.5</v>
      </c>
      <c r="H10" s="36">
        <f>1-D10</f>
        <v>0.5</v>
      </c>
    </row>
    <row r="11" spans="1:8" x14ac:dyDescent="0.3">
      <c r="C11" s="1" t="s">
        <v>44</v>
      </c>
      <c r="D11" s="34"/>
      <c r="E11" s="35"/>
      <c r="F11" s="1" t="s">
        <v>8</v>
      </c>
      <c r="G11" s="21"/>
    </row>
    <row r="12" spans="1:8" x14ac:dyDescent="0.3">
      <c r="B12" s="43" t="s">
        <v>9</v>
      </c>
      <c r="C12" s="43"/>
      <c r="D12" s="35">
        <f>3/6</f>
        <v>0.5</v>
      </c>
      <c r="E12" s="32"/>
    </row>
    <row r="13" spans="1:8" x14ac:dyDescent="0.3">
      <c r="A13" s="43" t="s">
        <v>186</v>
      </c>
      <c r="B13" s="43"/>
      <c r="C13" s="43"/>
      <c r="D13" s="6">
        <f>1/6</f>
        <v>0.16666666666666666</v>
      </c>
    </row>
    <row r="14" spans="1:8" x14ac:dyDescent="0.3">
      <c r="A14" t="s">
        <v>10</v>
      </c>
      <c r="C14" s="1" t="s">
        <v>75</v>
      </c>
      <c r="D14" s="21">
        <f>3/4</f>
        <v>0.75</v>
      </c>
      <c r="E14" s="7" t="s">
        <v>209</v>
      </c>
    </row>
    <row r="15" spans="1:8" x14ac:dyDescent="0.3">
      <c r="D15" s="5"/>
      <c r="E15" s="9"/>
    </row>
    <row r="16" spans="1:8" x14ac:dyDescent="0.3">
      <c r="A16" s="4" t="s">
        <v>11</v>
      </c>
    </row>
    <row r="17" spans="1:8" x14ac:dyDescent="0.3">
      <c r="A17" s="43" t="s">
        <v>36</v>
      </c>
      <c r="B17" s="43"/>
      <c r="C17" s="42">
        <v>0</v>
      </c>
      <c r="D17" s="26"/>
    </row>
    <row r="18" spans="1:8" x14ac:dyDescent="0.3">
      <c r="A18" s="43" t="s">
        <v>37</v>
      </c>
      <c r="B18" s="43"/>
      <c r="C18" s="39">
        <v>1</v>
      </c>
      <c r="D18" s="23"/>
    </row>
    <row r="19" spans="1:8" x14ac:dyDescent="0.3">
      <c r="A19" t="s">
        <v>39</v>
      </c>
      <c r="D19" s="37" t="s">
        <v>187</v>
      </c>
      <c r="E19" s="38" t="s">
        <v>38</v>
      </c>
      <c r="F19" s="40" t="s">
        <v>188</v>
      </c>
      <c r="G19" s="5"/>
    </row>
    <row r="21" spans="1:8" x14ac:dyDescent="0.3">
      <c r="A21" s="2" t="s">
        <v>4</v>
      </c>
      <c r="B21" t="s">
        <v>42</v>
      </c>
      <c r="C21" s="21">
        <v>6</v>
      </c>
      <c r="D21" t="s">
        <v>210</v>
      </c>
      <c r="E21" s="21">
        <v>2</v>
      </c>
      <c r="F21" t="s">
        <v>211</v>
      </c>
    </row>
    <row r="22" spans="1:8" x14ac:dyDescent="0.3">
      <c r="A22" s="2"/>
      <c r="B22" t="s">
        <v>40</v>
      </c>
    </row>
    <row r="23" spans="1:8" x14ac:dyDescent="0.3">
      <c r="B23" t="s">
        <v>41</v>
      </c>
    </row>
    <row r="25" spans="1:8" x14ac:dyDescent="0.3">
      <c r="B25" s="1" t="s">
        <v>48</v>
      </c>
      <c r="C25" s="17" t="s">
        <v>212</v>
      </c>
      <c r="D25" s="17"/>
      <c r="E25" s="17"/>
      <c r="F25" s="17"/>
    </row>
    <row r="26" spans="1:8" x14ac:dyDescent="0.3">
      <c r="B26" t="s">
        <v>77</v>
      </c>
      <c r="C26" s="17" t="s">
        <v>213</v>
      </c>
      <c r="D26" s="22"/>
      <c r="E26" s="17"/>
      <c r="F26" s="17"/>
      <c r="G26" s="1" t="s">
        <v>78</v>
      </c>
      <c r="H26" s="21">
        <v>6</v>
      </c>
    </row>
    <row r="27" spans="1:8" x14ac:dyDescent="0.3">
      <c r="B27" s="1" t="s">
        <v>79</v>
      </c>
      <c r="C27" s="17" t="s">
        <v>214</v>
      </c>
      <c r="D27" s="17"/>
      <c r="E27" s="22"/>
      <c r="F27" s="17"/>
      <c r="G27" s="1" t="s">
        <v>147</v>
      </c>
      <c r="H27" s="27">
        <v>2</v>
      </c>
    </row>
    <row r="28" spans="1:8" x14ac:dyDescent="0.3">
      <c r="B28" s="1" t="s">
        <v>13</v>
      </c>
      <c r="C28" s="18" t="s">
        <v>215</v>
      </c>
      <c r="D28" s="21">
        <f>H27/H26</f>
        <v>0.33333333333333331</v>
      </c>
    </row>
    <row r="29" spans="1:8" x14ac:dyDescent="0.3">
      <c r="B29" s="1" t="s">
        <v>76</v>
      </c>
      <c r="C29" s="18" t="s">
        <v>216</v>
      </c>
      <c r="D29" s="27">
        <f>4/6</f>
        <v>0.66666666666666663</v>
      </c>
      <c r="E29" s="18">
        <f>1-D28</f>
        <v>0.66666666666666674</v>
      </c>
    </row>
    <row r="30" spans="1:8" x14ac:dyDescent="0.3">
      <c r="B30" s="1"/>
      <c r="C30" s="24"/>
    </row>
    <row r="31" spans="1:8" x14ac:dyDescent="0.3">
      <c r="A31" s="2" t="s">
        <v>12</v>
      </c>
      <c r="B31" s="20">
        <v>13</v>
      </c>
      <c r="C31" t="s">
        <v>46</v>
      </c>
    </row>
    <row r="32" spans="1:8" x14ac:dyDescent="0.3">
      <c r="A32" s="2"/>
      <c r="B32" t="s">
        <v>45</v>
      </c>
    </row>
    <row r="33" spans="1:9" x14ac:dyDescent="0.3">
      <c r="A33" s="2"/>
    </row>
    <row r="34" spans="1:9" x14ac:dyDescent="0.3">
      <c r="B34" s="1" t="s">
        <v>48</v>
      </c>
      <c r="C34" s="17" t="s">
        <v>189</v>
      </c>
      <c r="D34" s="17"/>
      <c r="E34" s="17"/>
      <c r="F34" s="17"/>
    </row>
    <row r="35" spans="1:9" x14ac:dyDescent="0.3">
      <c r="B35" t="s">
        <v>77</v>
      </c>
      <c r="C35" s="17" t="s">
        <v>190</v>
      </c>
      <c r="D35" s="22"/>
      <c r="E35" s="17"/>
      <c r="F35" s="17"/>
      <c r="G35" s="1" t="s">
        <v>78</v>
      </c>
      <c r="H35" s="21">
        <v>13</v>
      </c>
    </row>
    <row r="36" spans="1:9" x14ac:dyDescent="0.3">
      <c r="B36" s="1" t="s">
        <v>79</v>
      </c>
      <c r="C36" s="17" t="s">
        <v>191</v>
      </c>
      <c r="D36" s="17"/>
      <c r="E36" s="22"/>
      <c r="F36" s="17"/>
      <c r="G36" s="1" t="s">
        <v>147</v>
      </c>
      <c r="H36" s="27">
        <v>1</v>
      </c>
    </row>
    <row r="37" spans="1:9" x14ac:dyDescent="0.3">
      <c r="B37" s="1" t="s">
        <v>13</v>
      </c>
      <c r="C37" s="20">
        <f>H36/H35</f>
        <v>7.6923076923076927E-2</v>
      </c>
    </row>
    <row r="38" spans="1:9" x14ac:dyDescent="0.3">
      <c r="B38" s="1"/>
      <c r="C38" s="31"/>
    </row>
    <row r="39" spans="1:9" x14ac:dyDescent="0.3">
      <c r="A39" s="2" t="s">
        <v>14</v>
      </c>
      <c r="B39" t="s">
        <v>80</v>
      </c>
    </row>
    <row r="40" spans="1:9" x14ac:dyDescent="0.3">
      <c r="B40" t="s">
        <v>47</v>
      </c>
    </row>
    <row r="42" spans="1:9" x14ac:dyDescent="0.3">
      <c r="B42" s="1" t="s">
        <v>48</v>
      </c>
      <c r="C42" s="17" t="s">
        <v>192</v>
      </c>
      <c r="D42" s="17"/>
      <c r="E42" s="17"/>
      <c r="F42" s="17"/>
    </row>
    <row r="43" spans="1:9" x14ac:dyDescent="0.3">
      <c r="B43" t="s">
        <v>77</v>
      </c>
      <c r="C43" s="17" t="s">
        <v>193</v>
      </c>
      <c r="D43" s="22"/>
      <c r="E43" s="17"/>
      <c r="F43" s="17"/>
      <c r="G43" s="1" t="s">
        <v>78</v>
      </c>
      <c r="H43" s="21">
        <f>FACT(5)</f>
        <v>120</v>
      </c>
      <c r="I43" t="s">
        <v>217</v>
      </c>
    </row>
    <row r="44" spans="1:9" x14ac:dyDescent="0.3">
      <c r="B44" s="1" t="s">
        <v>79</v>
      </c>
      <c r="C44" s="17" t="s">
        <v>194</v>
      </c>
      <c r="D44" s="17"/>
      <c r="E44" s="22"/>
      <c r="F44" s="17"/>
      <c r="G44" s="1" t="s">
        <v>147</v>
      </c>
      <c r="H44" s="27">
        <v>1</v>
      </c>
    </row>
    <row r="45" spans="1:9" x14ac:dyDescent="0.3">
      <c r="B45" s="1" t="s">
        <v>13</v>
      </c>
      <c r="C45" s="20">
        <f>H44/H43</f>
        <v>8.3333333333333332E-3</v>
      </c>
    </row>
    <row r="46" spans="1:9" x14ac:dyDescent="0.3">
      <c r="B46" s="1"/>
      <c r="C46" s="5"/>
    </row>
    <row r="47" spans="1:9" x14ac:dyDescent="0.3">
      <c r="A47" s="2" t="s">
        <v>15</v>
      </c>
      <c r="B47" t="s">
        <v>50</v>
      </c>
      <c r="D47" s="20">
        <v>10</v>
      </c>
      <c r="E47" t="s">
        <v>52</v>
      </c>
    </row>
    <row r="48" spans="1:9" x14ac:dyDescent="0.3">
      <c r="A48" s="2"/>
      <c r="B48" t="s">
        <v>51</v>
      </c>
    </row>
    <row r="50" spans="1:9" x14ac:dyDescent="0.3">
      <c r="B50" s="1" t="s">
        <v>49</v>
      </c>
      <c r="C50" s="17" t="s">
        <v>195</v>
      </c>
      <c r="D50" s="17"/>
      <c r="E50" s="17"/>
      <c r="F50" s="17"/>
    </row>
    <row r="51" spans="1:9" x14ac:dyDescent="0.3">
      <c r="B51" t="s">
        <v>53</v>
      </c>
      <c r="C51" s="17" t="s">
        <v>196</v>
      </c>
      <c r="D51" s="17"/>
      <c r="E51" s="17"/>
      <c r="F51" s="17"/>
      <c r="G51" s="1" t="s">
        <v>54</v>
      </c>
      <c r="H51" s="21">
        <f>FACT(10)</f>
        <v>3628800</v>
      </c>
      <c r="I51" t="s">
        <v>218</v>
      </c>
    </row>
    <row r="52" spans="1:9" x14ac:dyDescent="0.3">
      <c r="B52" s="1" t="s">
        <v>55</v>
      </c>
      <c r="C52" s="17" t="s">
        <v>197</v>
      </c>
      <c r="D52" s="17"/>
      <c r="E52" s="17"/>
      <c r="F52" s="17"/>
      <c r="G52" s="1" t="s">
        <v>148</v>
      </c>
      <c r="H52" s="25">
        <f>FACT(8)*FACT(3)</f>
        <v>241920</v>
      </c>
      <c r="I52" t="s">
        <v>219</v>
      </c>
    </row>
    <row r="53" spans="1:9" x14ac:dyDescent="0.3">
      <c r="B53" s="1" t="s">
        <v>13</v>
      </c>
      <c r="C53" s="21">
        <f>H52/H51</f>
        <v>6.6666666666666666E-2</v>
      </c>
    </row>
    <row r="54" spans="1:9" x14ac:dyDescent="0.3">
      <c r="B54" s="1"/>
      <c r="C54" s="5"/>
    </row>
    <row r="55" spans="1:9" x14ac:dyDescent="0.3">
      <c r="A55" s="2" t="s">
        <v>16</v>
      </c>
      <c r="B55" t="s">
        <v>17</v>
      </c>
    </row>
    <row r="56" spans="1:9" x14ac:dyDescent="0.3">
      <c r="A56" s="2"/>
      <c r="B56" s="5" t="s">
        <v>56</v>
      </c>
    </row>
    <row r="57" spans="1:9" x14ac:dyDescent="0.3">
      <c r="B57" t="s">
        <v>88</v>
      </c>
    </row>
    <row r="59" spans="1:9" x14ac:dyDescent="0.3">
      <c r="B59" s="1" t="s">
        <v>49</v>
      </c>
      <c r="C59" s="17" t="s">
        <v>198</v>
      </c>
      <c r="D59" s="17"/>
      <c r="E59" s="17"/>
      <c r="F59" s="17"/>
    </row>
    <row r="60" spans="1:9" x14ac:dyDescent="0.3">
      <c r="B60" t="s">
        <v>53</v>
      </c>
      <c r="C60" s="17" t="s">
        <v>199</v>
      </c>
      <c r="D60" s="17"/>
      <c r="E60" s="17"/>
      <c r="F60" s="17"/>
      <c r="G60" s="1" t="s">
        <v>54</v>
      </c>
      <c r="H60" s="21">
        <f>10^4-10</f>
        <v>9990</v>
      </c>
      <c r="I60" t="s">
        <v>220</v>
      </c>
    </row>
    <row r="61" spans="1:9" x14ac:dyDescent="0.3">
      <c r="B61" s="1" t="s">
        <v>55</v>
      </c>
      <c r="C61" s="17" t="s">
        <v>200</v>
      </c>
      <c r="D61" s="17"/>
      <c r="E61" s="17"/>
      <c r="F61" s="17"/>
      <c r="G61" s="1" t="s">
        <v>148</v>
      </c>
      <c r="H61" s="27">
        <v>1</v>
      </c>
    </row>
    <row r="62" spans="1:9" x14ac:dyDescent="0.3">
      <c r="B62" s="1" t="s">
        <v>13</v>
      </c>
      <c r="C62" s="21">
        <f>H61/H60</f>
        <v>1.001001001001001E-4</v>
      </c>
    </row>
    <row r="63" spans="1:9" x14ac:dyDescent="0.3">
      <c r="B63" s="1"/>
      <c r="C63" s="5"/>
    </row>
    <row r="64" spans="1:9" x14ac:dyDescent="0.3">
      <c r="A64" s="2" t="s">
        <v>18</v>
      </c>
      <c r="B64" s="5" t="s">
        <v>81</v>
      </c>
      <c r="D64" s="20">
        <v>15</v>
      </c>
      <c r="E64" t="s">
        <v>84</v>
      </c>
      <c r="F64" s="20">
        <v>7</v>
      </c>
      <c r="G64" t="s">
        <v>135</v>
      </c>
      <c r="H64" s="24"/>
    </row>
    <row r="65" spans="1:9" x14ac:dyDescent="0.3">
      <c r="B65" t="s">
        <v>82</v>
      </c>
    </row>
    <row r="66" spans="1:9" x14ac:dyDescent="0.3">
      <c r="B66" t="s">
        <v>83</v>
      </c>
    </row>
    <row r="68" spans="1:9" x14ac:dyDescent="0.3">
      <c r="B68" s="1" t="s">
        <v>49</v>
      </c>
      <c r="C68" s="17" t="s">
        <v>221</v>
      </c>
      <c r="D68" s="17"/>
      <c r="E68" s="17"/>
      <c r="F68" s="17"/>
    </row>
    <row r="69" spans="1:9" x14ac:dyDescent="0.3">
      <c r="B69" t="s">
        <v>53</v>
      </c>
      <c r="C69" s="17" t="s">
        <v>222</v>
      </c>
      <c r="D69" s="17"/>
      <c r="E69" s="17"/>
      <c r="F69" s="17"/>
      <c r="G69" s="1" t="s">
        <v>54</v>
      </c>
      <c r="H69" s="21">
        <f>COMBIN(22,3)</f>
        <v>1540</v>
      </c>
      <c r="I69" t="s">
        <v>224</v>
      </c>
    </row>
    <row r="70" spans="1:9" x14ac:dyDescent="0.3">
      <c r="B70" s="1" t="s">
        <v>55</v>
      </c>
      <c r="C70" s="17" t="s">
        <v>223</v>
      </c>
      <c r="D70" s="17"/>
      <c r="E70" s="17"/>
      <c r="F70" s="17"/>
      <c r="G70" s="1" t="s">
        <v>148</v>
      </c>
      <c r="H70" s="21">
        <f>COMBIN(7,3)</f>
        <v>35</v>
      </c>
      <c r="I70" t="s">
        <v>225</v>
      </c>
    </row>
    <row r="71" spans="1:9" x14ac:dyDescent="0.3">
      <c r="B71" s="1" t="s">
        <v>13</v>
      </c>
      <c r="C71" s="21">
        <f>H70/H69</f>
        <v>2.2727272727272728E-2</v>
      </c>
    </row>
    <row r="74" spans="1:9" x14ac:dyDescent="0.3">
      <c r="A74" s="2" t="s">
        <v>60</v>
      </c>
      <c r="B74" t="s">
        <v>132</v>
      </c>
    </row>
    <row r="75" spans="1:9" x14ac:dyDescent="0.3">
      <c r="A75" s="2"/>
      <c r="B75" t="s">
        <v>133</v>
      </c>
      <c r="G75">
        <f>PERMUT(365,3)/365^3</f>
        <v>0.99179583411521866</v>
      </c>
      <c r="H75" t="s">
        <v>226</v>
      </c>
    </row>
    <row r="76" spans="1:9" x14ac:dyDescent="0.3">
      <c r="A76" s="2"/>
      <c r="B76" t="s">
        <v>134</v>
      </c>
      <c r="G76">
        <f>PERMUT(365,2)*MULTINOMIAL(2,1)/365^3</f>
        <v>8.1966597860761888E-3</v>
      </c>
      <c r="H76" t="s">
        <v>227</v>
      </c>
    </row>
    <row r="77" spans="1:9" x14ac:dyDescent="0.3">
      <c r="A77" s="2"/>
    </row>
    <row r="78" spans="1:9" x14ac:dyDescent="0.3">
      <c r="A78" s="2"/>
      <c r="H78" s="5"/>
    </row>
    <row r="79" spans="1:9" x14ac:dyDescent="0.3">
      <c r="A79" s="2" t="s">
        <v>61</v>
      </c>
      <c r="B79" t="s">
        <v>136</v>
      </c>
    </row>
    <row r="80" spans="1:9" x14ac:dyDescent="0.3">
      <c r="A80" s="2"/>
      <c r="B80" t="s">
        <v>137</v>
      </c>
      <c r="H80" s="5"/>
    </row>
    <row r="81" spans="1:10" x14ac:dyDescent="0.3">
      <c r="A81" s="2"/>
      <c r="B81" t="s">
        <v>138</v>
      </c>
      <c r="G81" t="s">
        <v>228</v>
      </c>
      <c r="H81" s="5"/>
      <c r="J81" s="18">
        <f>15/35+25/35-10/35</f>
        <v>0.8571428571428571</v>
      </c>
    </row>
    <row r="82" spans="1:10" x14ac:dyDescent="0.3">
      <c r="A82" s="2"/>
      <c r="B82" t="s">
        <v>139</v>
      </c>
      <c r="G82" t="s">
        <v>229</v>
      </c>
      <c r="H82" s="5"/>
      <c r="J82" s="18">
        <f>15/35+3/35</f>
        <v>0.51428571428571423</v>
      </c>
    </row>
    <row r="83" spans="1:10" x14ac:dyDescent="0.3">
      <c r="A83" s="2"/>
      <c r="B83" t="s">
        <v>140</v>
      </c>
      <c r="G83" t="s">
        <v>230</v>
      </c>
      <c r="H83" s="5"/>
      <c r="J83" s="18">
        <f>5/35/15/35</f>
        <v>2.7210884353741496E-4</v>
      </c>
    </row>
    <row r="84" spans="1:10" x14ac:dyDescent="0.3">
      <c r="A84" s="2"/>
      <c r="H84" s="5"/>
    </row>
    <row r="85" spans="1:10" x14ac:dyDescent="0.3">
      <c r="A85" s="2" t="s">
        <v>85</v>
      </c>
      <c r="B85" t="s">
        <v>95</v>
      </c>
      <c r="H85" s="21">
        <v>10</v>
      </c>
      <c r="I85" t="s">
        <v>96</v>
      </c>
    </row>
    <row r="86" spans="1:10" x14ac:dyDescent="0.3">
      <c r="A86" s="2"/>
      <c r="B86" t="s">
        <v>231</v>
      </c>
      <c r="E86" s="1" t="s">
        <v>13</v>
      </c>
      <c r="F86" s="5">
        <f>6/36</f>
        <v>0.16666666666666666</v>
      </c>
      <c r="H86" s="5"/>
    </row>
    <row r="87" spans="1:10" x14ac:dyDescent="0.3">
      <c r="A87" s="2"/>
      <c r="B87" t="s">
        <v>232</v>
      </c>
      <c r="E87" s="1" t="s">
        <v>43</v>
      </c>
      <c r="F87" s="5">
        <f>3/36</f>
        <v>8.3333333333333329E-2</v>
      </c>
      <c r="H87" s="21" t="s">
        <v>233</v>
      </c>
    </row>
    <row r="88" spans="1:10" x14ac:dyDescent="0.3">
      <c r="A88" s="2"/>
      <c r="H88" s="5"/>
    </row>
    <row r="89" spans="1:10" x14ac:dyDescent="0.3">
      <c r="A89" s="2" t="s">
        <v>101</v>
      </c>
      <c r="B89" t="s">
        <v>146</v>
      </c>
      <c r="H89" s="5"/>
    </row>
    <row r="90" spans="1:10" x14ac:dyDescent="0.3">
      <c r="A90" s="2"/>
      <c r="B90" t="s">
        <v>145</v>
      </c>
      <c r="H90" s="5"/>
    </row>
    <row r="91" spans="1:10" x14ac:dyDescent="0.3">
      <c r="A91" s="2"/>
      <c r="B91" t="s">
        <v>108</v>
      </c>
      <c r="H91" s="5"/>
    </row>
    <row r="93" spans="1:10" x14ac:dyDescent="0.3">
      <c r="A93" s="2" t="s">
        <v>109</v>
      </c>
      <c r="B93" t="s">
        <v>100</v>
      </c>
    </row>
    <row r="94" spans="1:10" x14ac:dyDescent="0.3">
      <c r="B94" t="s">
        <v>99</v>
      </c>
    </row>
    <row r="95" spans="1:10" x14ac:dyDescent="0.3">
      <c r="B95" t="s">
        <v>98</v>
      </c>
    </row>
    <row r="96" spans="1:10" x14ac:dyDescent="0.3">
      <c r="B96" t="s">
        <v>97</v>
      </c>
    </row>
    <row r="97" spans="1:9" x14ac:dyDescent="0.3">
      <c r="B97" t="s">
        <v>107</v>
      </c>
    </row>
    <row r="98" spans="1:9" x14ac:dyDescent="0.3">
      <c r="B98" t="s">
        <v>234</v>
      </c>
    </row>
    <row r="99" spans="1:9" x14ac:dyDescent="0.3">
      <c r="B99" s="18" t="s">
        <v>236</v>
      </c>
      <c r="C99" s="18"/>
      <c r="D99" s="18"/>
      <c r="E99" s="18"/>
      <c r="F99" s="18"/>
      <c r="G99" s="18"/>
      <c r="H99" s="18"/>
      <c r="I99" s="18"/>
    </row>
    <row r="100" spans="1:9" x14ac:dyDescent="0.3">
      <c r="B100" t="s">
        <v>75</v>
      </c>
      <c r="C100" s="18">
        <f>0.8*0.002+0.2*0.02</f>
        <v>5.5999999999999999E-3</v>
      </c>
    </row>
    <row r="109" spans="1:9" x14ac:dyDescent="0.3">
      <c r="A109" s="2" t="s">
        <v>110</v>
      </c>
      <c r="B109" s="33" t="s">
        <v>111</v>
      </c>
    </row>
    <row r="110" spans="1:9" x14ac:dyDescent="0.3">
      <c r="B110" t="s">
        <v>112</v>
      </c>
    </row>
    <row r="111" spans="1:9" x14ac:dyDescent="0.3">
      <c r="B111" t="s">
        <v>113</v>
      </c>
    </row>
    <row r="112" spans="1:9" x14ac:dyDescent="0.3">
      <c r="B112" t="s">
        <v>114</v>
      </c>
    </row>
    <row r="113" spans="1:7" x14ac:dyDescent="0.3">
      <c r="B113" t="s">
        <v>235</v>
      </c>
    </row>
    <row r="114" spans="1:7" x14ac:dyDescent="0.3">
      <c r="B114" s="18" t="s">
        <v>237</v>
      </c>
      <c r="C114" s="18"/>
      <c r="D114" s="18"/>
      <c r="E114" s="18"/>
      <c r="F114" s="10"/>
      <c r="G114" s="30"/>
    </row>
    <row r="115" spans="1:7" x14ac:dyDescent="0.3">
      <c r="B115" t="s">
        <v>75</v>
      </c>
      <c r="C115" s="25">
        <f>0.6*0.1</f>
        <v>0.06</v>
      </c>
    </row>
    <row r="125" spans="1:7" x14ac:dyDescent="0.3">
      <c r="A125" s="2" t="s">
        <v>118</v>
      </c>
      <c r="B125" t="s">
        <v>102</v>
      </c>
    </row>
    <row r="126" spans="1:7" x14ac:dyDescent="0.3">
      <c r="B126" t="s">
        <v>105</v>
      </c>
    </row>
    <row r="127" spans="1:7" x14ac:dyDescent="0.3">
      <c r="B127" t="s">
        <v>103</v>
      </c>
      <c r="F127">
        <f>1/6</f>
        <v>0.16666666666666666</v>
      </c>
    </row>
    <row r="128" spans="1:7" x14ac:dyDescent="0.3">
      <c r="B128" t="s">
        <v>104</v>
      </c>
      <c r="F128">
        <f>5/6*1/5</f>
        <v>0.16666666666666669</v>
      </c>
    </row>
    <row r="129" spans="1:7" x14ac:dyDescent="0.3">
      <c r="B129" t="s">
        <v>106</v>
      </c>
      <c r="F129">
        <f>5/6*4/5*1/4</f>
        <v>0.16666666666666669</v>
      </c>
    </row>
    <row r="130" spans="1:7" x14ac:dyDescent="0.3">
      <c r="B130" t="s">
        <v>107</v>
      </c>
    </row>
    <row r="133" spans="1:7" x14ac:dyDescent="0.3">
      <c r="B133" s="1" t="s">
        <v>240</v>
      </c>
    </row>
    <row r="141" spans="1:7" x14ac:dyDescent="0.3">
      <c r="A141" s="2" t="s">
        <v>119</v>
      </c>
      <c r="B141" t="s">
        <v>115</v>
      </c>
    </row>
    <row r="142" spans="1:7" x14ac:dyDescent="0.3">
      <c r="A142" s="2"/>
      <c r="B142" t="s">
        <v>116</v>
      </c>
    </row>
    <row r="143" spans="1:7" x14ac:dyDescent="0.3">
      <c r="A143" s="2"/>
      <c r="B143" t="s">
        <v>117</v>
      </c>
      <c r="G143" s="18">
        <f>0.7*0.9+0.3*0.8</f>
        <v>0.87</v>
      </c>
    </row>
    <row r="146" spans="1:8" x14ac:dyDescent="0.3">
      <c r="A146" s="2" t="s">
        <v>124</v>
      </c>
      <c r="B146" t="s">
        <v>120</v>
      </c>
    </row>
    <row r="147" spans="1:8" x14ac:dyDescent="0.3">
      <c r="A147" s="2"/>
      <c r="B147" t="s">
        <v>121</v>
      </c>
    </row>
    <row r="148" spans="1:8" x14ac:dyDescent="0.3">
      <c r="A148" s="2"/>
      <c r="B148" t="s">
        <v>122</v>
      </c>
      <c r="G148" s="18">
        <f>1/3*(0.8+0.6+0.4)</f>
        <v>0.59999999999999987</v>
      </c>
    </row>
    <row r="149" spans="1:8" x14ac:dyDescent="0.3">
      <c r="A149" s="2"/>
    </row>
    <row r="150" spans="1:8" x14ac:dyDescent="0.3">
      <c r="A150" s="2"/>
    </row>
    <row r="151" spans="1:8" x14ac:dyDescent="0.3">
      <c r="A151" s="2" t="s">
        <v>130</v>
      </c>
      <c r="B151" t="s">
        <v>141</v>
      </c>
    </row>
    <row r="152" spans="1:8" x14ac:dyDescent="0.3">
      <c r="A152" s="2"/>
      <c r="B152" t="s">
        <v>142</v>
      </c>
      <c r="G152" s="18">
        <f>COMBIN(10,5)*COMBIN(12,2)/COMBIN(22,7)</f>
        <v>9.7523219814241488E-2</v>
      </c>
      <c r="H152" t="s">
        <v>238</v>
      </c>
    </row>
    <row r="153" spans="1:8" x14ac:dyDescent="0.3">
      <c r="A153" s="2"/>
      <c r="B153" t="s">
        <v>143</v>
      </c>
      <c r="G153" s="18">
        <f>COMBIN(8,4)*COMBIN(4,2)*COMBIN(10,1)/COMBIN(22,7)</f>
        <v>2.4627075710667041E-2</v>
      </c>
      <c r="H153" t="s">
        <v>239</v>
      </c>
    </row>
    <row r="154" spans="1:8" x14ac:dyDescent="0.3">
      <c r="A154" s="2"/>
    </row>
    <row r="156" spans="1:8" x14ac:dyDescent="0.3">
      <c r="A156" s="2" t="s">
        <v>131</v>
      </c>
      <c r="B156" t="s">
        <v>58</v>
      </c>
      <c r="D156" s="20">
        <v>5</v>
      </c>
      <c r="E156" t="s">
        <v>86</v>
      </c>
      <c r="G156" s="20">
        <v>3</v>
      </c>
      <c r="H156" t="s">
        <v>201</v>
      </c>
    </row>
    <row r="157" spans="1:8" x14ac:dyDescent="0.3">
      <c r="B157" t="s">
        <v>57</v>
      </c>
    </row>
    <row r="159" spans="1:8" x14ac:dyDescent="0.3">
      <c r="B159" s="1" t="s">
        <v>49</v>
      </c>
      <c r="C159" s="17" t="s">
        <v>202</v>
      </c>
      <c r="D159" s="17"/>
      <c r="E159" s="17"/>
      <c r="F159" s="17"/>
    </row>
    <row r="160" spans="1:8" x14ac:dyDescent="0.3">
      <c r="B160" t="s">
        <v>53</v>
      </c>
      <c r="C160" s="17" t="s">
        <v>203</v>
      </c>
      <c r="D160" s="17"/>
      <c r="E160" s="17"/>
      <c r="F160" s="17"/>
      <c r="G160" s="1" t="s">
        <v>54</v>
      </c>
      <c r="H160" s="21">
        <f>COMBIN(20,3)</f>
        <v>1140</v>
      </c>
    </row>
    <row r="161" spans="1:8" x14ac:dyDescent="0.3">
      <c r="B161" s="1" t="s">
        <v>55</v>
      </c>
      <c r="C161" s="17" t="s">
        <v>204</v>
      </c>
      <c r="D161" s="17"/>
      <c r="E161" s="17"/>
      <c r="F161" s="17"/>
      <c r="G161" s="1" t="s">
        <v>148</v>
      </c>
      <c r="H161" s="27">
        <f>COMBIN(15,2)*COMBIN(5,1)</f>
        <v>525</v>
      </c>
    </row>
    <row r="162" spans="1:8" x14ac:dyDescent="0.3">
      <c r="B162" s="1" t="s">
        <v>13</v>
      </c>
      <c r="C162" s="21">
        <f>H161/H160</f>
        <v>0.46052631578947367</v>
      </c>
    </row>
    <row r="164" spans="1:8" x14ac:dyDescent="0.3">
      <c r="B164" s="1" t="s">
        <v>59</v>
      </c>
      <c r="C164" s="18">
        <f>_xlfn.HYPGEOM.DIST(2,3,15,20,0)</f>
        <v>0.46052631578947378</v>
      </c>
      <c r="D164">
        <f>_xlfn.HYPGEOM.DIST(1,3,5,20,0)</f>
        <v>0.46052631578947378</v>
      </c>
    </row>
    <row r="167" spans="1:8" x14ac:dyDescent="0.3">
      <c r="A167" s="2" t="s">
        <v>144</v>
      </c>
      <c r="B167" t="s">
        <v>125</v>
      </c>
      <c r="C167" s="20">
        <v>50</v>
      </c>
      <c r="D167" t="s">
        <v>126</v>
      </c>
      <c r="G167" s="20">
        <v>3</v>
      </c>
      <c r="H167" t="s">
        <v>127</v>
      </c>
    </row>
    <row r="168" spans="1:8" x14ac:dyDescent="0.3">
      <c r="B168" t="s">
        <v>128</v>
      </c>
      <c r="C168" s="24"/>
      <c r="G168" s="24"/>
    </row>
    <row r="169" spans="1:8" x14ac:dyDescent="0.3">
      <c r="B169" t="s">
        <v>129</v>
      </c>
      <c r="H169" s="5"/>
    </row>
    <row r="171" spans="1:8" x14ac:dyDescent="0.3">
      <c r="A171" s="2"/>
      <c r="F171">
        <f>_xlfn.HYPGEOM.DIST(0,3,5,50,0)</f>
        <v>0.72397959183673477</v>
      </c>
    </row>
    <row r="172" spans="1:8" x14ac:dyDescent="0.3">
      <c r="F172" s="8">
        <f>1-F171</f>
        <v>0.27602040816326523</v>
      </c>
      <c r="H172">
        <f>_xlfn.HYPGEOM.DIST(1,3,5,50,0)</f>
        <v>0.25255102040816324</v>
      </c>
    </row>
    <row r="173" spans="1:8" x14ac:dyDescent="0.3">
      <c r="H173">
        <f>_xlfn.HYPGEOM.DIST(2,3,5,50,0)</f>
        <v>2.2959183673469375E-2</v>
      </c>
    </row>
    <row r="174" spans="1:8" x14ac:dyDescent="0.3">
      <c r="H174">
        <f>_xlfn.HYPGEOM.DIST(3,3,5,50,0)</f>
        <v>5.1020408163265343E-4</v>
      </c>
    </row>
    <row r="175" spans="1:8" x14ac:dyDescent="0.3">
      <c r="H175" s="41">
        <f>SUM(H172:H174)</f>
        <v>0.27602040816326529</v>
      </c>
    </row>
  </sheetData>
  <mergeCells count="10">
    <mergeCell ref="A13:C13"/>
    <mergeCell ref="A17:B17"/>
    <mergeCell ref="A18:B18"/>
    <mergeCell ref="A1:G1"/>
    <mergeCell ref="B9:C9"/>
    <mergeCell ref="B12:C12"/>
    <mergeCell ref="B2:F2"/>
    <mergeCell ref="B3:F3"/>
    <mergeCell ref="E5:G5"/>
    <mergeCell ref="A6:G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nahodny jav</vt:lpstr>
      <vt:lpstr>pravdepodobnost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Kotianova</dc:creator>
  <cp:lastModifiedBy>Janette Kotianová</cp:lastModifiedBy>
  <dcterms:created xsi:type="dcterms:W3CDTF">2015-10-13T17:07:48Z</dcterms:created>
  <dcterms:modified xsi:type="dcterms:W3CDTF">2026-02-18T10:16:41Z</dcterms:modified>
</cp:coreProperties>
</file>