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tianova\Desktop\stranka mmpve\"/>
    </mc:Choice>
  </mc:AlternateContent>
  <bookViews>
    <workbookView xWindow="0" yWindow="0" windowWidth="28800" windowHeight="12330"/>
  </bookViews>
  <sheets>
    <sheet name="Pr 1" sheetId="2" r:id="rId1"/>
    <sheet name="Pr.2neriešený" sheetId="3" r:id="rId2"/>
    <sheet name="Pr.2riešený" sheetId="1" r:id="rId3"/>
    <sheet name="Pr.3" sheetId="4" r:id="rId4"/>
    <sheet name="Pr.4" sheetId="5" r:id="rId5"/>
    <sheet name="Pr.5" sheetId="6" r:id="rId6"/>
    <sheet name="Pr.6" sheetId="7" r:id="rId7"/>
    <sheet name="Pr.8" sheetId="9" r:id="rId8"/>
    <sheet name="Pr.9." sheetId="10" r:id="rId9"/>
    <sheet name="kvadraticka regresia" sheetId="11" r:id="rId10"/>
    <sheet name="linearna regresia" sheetId="12" r:id="rId11"/>
    <sheet name="porovnanie" sheetId="13" r:id="rId12"/>
    <sheet name="transformacia" sheetId="14" r:id="rId13"/>
    <sheet name="Lack of fit" sheetId="15" r:id="rId14"/>
    <sheet name="Lack of fit (2 merania) " sheetId="16" r:id="rId15"/>
    <sheet name="lack of fit (4 merania)" sheetId="17" r:id="rId16"/>
  </sheets>
  <calcPr calcId="162913"/>
</workbook>
</file>

<file path=xl/calcChain.xml><?xml version="1.0" encoding="utf-8"?>
<calcChain xmlns="http://schemas.openxmlformats.org/spreadsheetml/2006/main">
  <c r="C87" i="17" l="1"/>
  <c r="K91" i="16" l="1"/>
  <c r="M91" i="16"/>
  <c r="J91" i="16"/>
  <c r="L91" i="16"/>
  <c r="I91" i="16" l="1"/>
  <c r="M48" i="15" l="1"/>
  <c r="L49" i="15"/>
  <c r="M46" i="15"/>
  <c r="L46" i="15"/>
  <c r="L45" i="15"/>
  <c r="N45" i="15" s="1"/>
  <c r="L48" i="15"/>
  <c r="N46" i="15" l="1"/>
  <c r="M47" i="15"/>
  <c r="P47" i="15" s="1"/>
  <c r="N48" i="15"/>
  <c r="L47" i="15"/>
  <c r="B32" i="12"/>
  <c r="D31" i="12"/>
  <c r="B31" i="12"/>
  <c r="N47" i="15" l="1"/>
  <c r="O47" i="15" s="1"/>
  <c r="Q47" i="15" s="1"/>
  <c r="C34" i="12"/>
  <c r="B33" i="12"/>
  <c r="G29" i="11" l="1"/>
  <c r="B29" i="11" l="1"/>
  <c r="D29" i="11"/>
  <c r="C39" i="1"/>
  <c r="E39" i="1"/>
  <c r="D22" i="2" l="1"/>
  <c r="B22" i="2"/>
  <c r="H91" i="16" l="1"/>
</calcChain>
</file>

<file path=xl/comments1.xml><?xml version="1.0" encoding="utf-8"?>
<comments xmlns="http://schemas.openxmlformats.org/spreadsheetml/2006/main">
  <authors>
    <author>kotianova</author>
    <author>Janette Kotianova</author>
    <author>Maria Tothova</author>
  </authors>
  <commentList>
    <comment ref="M2" authorId="0" shapeId="0">
      <text>
        <r>
          <rPr>
            <b/>
            <sz val="8"/>
            <color indexed="81"/>
            <rFont val="Tahoma"/>
            <family val="2"/>
            <charset val="238"/>
          </rPr>
          <t>vlozit symbol - arial - grectina a koptcina</t>
        </r>
      </text>
    </comment>
    <comment ref="A53" authorId="1" shapeId="0">
      <text>
        <r>
          <rPr>
            <b/>
            <sz val="9"/>
            <color indexed="81"/>
            <rFont val="Tahoma"/>
            <family val="2"/>
            <charset val="238"/>
          </rPr>
          <t>matica planu experimentu</t>
        </r>
      </text>
    </comment>
    <comment ref="A70" authorId="2" shapeId="0">
      <text>
        <r>
          <rPr>
            <b/>
            <sz val="8"/>
            <color indexed="81"/>
            <rFont val="Tahoma"/>
            <family val="2"/>
            <charset val="238"/>
          </rPr>
          <t>INTERCEPT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72" authorId="2" shapeId="0">
      <text>
        <r>
          <rPr>
            <b/>
            <sz val="8"/>
            <color indexed="81"/>
            <rFont val="Tahoma"/>
            <family val="2"/>
            <charset val="238"/>
          </rPr>
          <t>SLOPE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74" authorId="2" shapeId="0">
      <text>
        <r>
          <rPr>
            <b/>
            <sz val="8"/>
            <color indexed="81"/>
            <rFont val="Tahoma"/>
            <family val="2"/>
            <charset val="238"/>
          </rPr>
          <t>CORREL
(označuje sa aj R)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76" authorId="2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index determinácie = R^2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78" authorId="2" shapeId="0">
      <text>
        <r>
          <rPr>
            <b/>
            <sz val="8"/>
            <color indexed="81"/>
            <rFont val="Tahoma"/>
            <family val="2"/>
            <charset val="238"/>
          </rPr>
          <t>COVARIANCE.P</t>
        </r>
      </text>
    </comment>
    <comment ref="E80" authorId="2" shapeId="0">
      <text>
        <r>
          <rPr>
            <b/>
            <sz val="8"/>
            <color indexed="81"/>
            <rFont val="Tahoma"/>
            <family val="2"/>
            <charset val="238"/>
          </rPr>
          <t>FORECAST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Maria Tothova</author>
  </authors>
  <commentList>
    <comment ref="C4" authorId="0" shapeId="0">
      <text>
        <r>
          <rPr>
            <b/>
            <sz val="8"/>
            <color indexed="81"/>
            <rFont val="Tahoma"/>
            <family val="2"/>
            <charset val="238"/>
          </rPr>
          <t>nameraná hodnota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Maria Tothova</author>
    <author>Janette Kotianova</author>
  </authors>
  <commentList>
    <comment ref="C4" authorId="0" shapeId="0">
      <text>
        <r>
          <rPr>
            <b/>
            <sz val="8"/>
            <color indexed="81"/>
            <rFont val="Tahoma"/>
            <family val="2"/>
            <charset val="238"/>
          </rPr>
          <t>nameraná hodnota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  <charset val="238"/>
          </rPr>
          <t>absolutna hodnota (velkost) korelacneho koeficientu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Index determinacie= R^2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19" authorId="1" shapeId="0">
      <text>
        <r>
          <rPr>
            <b/>
            <sz val="9"/>
            <color indexed="81"/>
            <rFont val="Tahoma"/>
            <family val="2"/>
            <charset val="238"/>
          </rPr>
          <t>SSR/SSY</t>
        </r>
      </text>
    </comment>
    <comment ref="E19" authorId="1" shapeId="0">
      <text>
        <r>
          <rPr>
            <b/>
            <sz val="9"/>
            <color indexed="81"/>
            <rFont val="Tahoma"/>
            <family val="2"/>
            <charset val="238"/>
          </rPr>
          <t>=RSQ</t>
        </r>
      </text>
    </comment>
    <comment ref="B20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korigovany index determinácie- služi na odhad koef.korelácie v ZS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20" authorId="1" shapeId="0">
      <text>
        <r>
          <rPr>
            <b/>
            <sz val="9"/>
            <color indexed="81"/>
            <rFont val="Tahoma"/>
            <family val="2"/>
            <charset val="238"/>
          </rPr>
          <t>1-(1-r^2)*(n-1)/(n-2)</t>
        </r>
      </text>
    </comment>
    <comment ref="B22" authorId="0" shapeId="0">
      <text>
        <r>
          <rPr>
            <b/>
            <sz val="8"/>
            <color indexed="81"/>
            <rFont val="Tahoma"/>
            <family val="2"/>
            <charset val="238"/>
          </rPr>
          <t>pocet pozorovani(merani)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C27" authorId="0" shapeId="0">
      <text>
        <r>
          <rPr>
            <b/>
            <sz val="8"/>
            <color indexed="81"/>
            <rFont val="Tahoma"/>
            <family val="2"/>
            <charset val="238"/>
          </rPr>
          <t>stupen volnosti
(degree od freedom)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27" authorId="0" shapeId="0">
      <text>
        <r>
          <rPr>
            <b/>
            <sz val="8"/>
            <color indexed="81"/>
            <rFont val="Tahoma"/>
            <family val="2"/>
            <charset val="238"/>
          </rPr>
          <t>suma štvorcov odchýlok
 (Sum of Square)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27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priemerný štvorec odchýlok (Mean of Square) = SS/df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  <charset val="238"/>
          </rPr>
          <t>hodnota (realizacia) testovacej statistiky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7" authorId="0" shapeId="0">
      <text>
        <r>
          <rPr>
            <b/>
            <sz val="8"/>
            <color indexed="81"/>
            <rFont val="Tahoma"/>
            <family val="2"/>
            <charset val="238"/>
          </rPr>
          <t>p-hodnota</t>
        </r>
        <r>
          <rPr>
            <sz val="8"/>
            <color indexed="81"/>
            <rFont val="Tahoma"/>
            <family val="2"/>
            <charset val="238"/>
          </rPr>
          <t xml:space="preserve">
Signifikance F</t>
        </r>
      </text>
    </comment>
    <comment ref="B28" authorId="0" shapeId="0">
      <text>
        <r>
          <rPr>
            <b/>
            <sz val="8"/>
            <color indexed="81"/>
            <rFont val="Tahoma"/>
            <family val="2"/>
            <charset val="238"/>
          </rPr>
          <t>variabilita vysvetlená regresným modelom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R</t>
        </r>
      </text>
    </comment>
    <comment ref="C28" authorId="1" shapeId="0">
      <text>
        <r>
          <rPr>
            <b/>
            <sz val="9"/>
            <color indexed="81"/>
            <rFont val="Tahoma"/>
            <family val="2"/>
            <charset val="238"/>
          </rPr>
          <t>k  - počet nezávislých premenných (faktorov)</t>
        </r>
      </text>
    </comment>
    <comment ref="D28" authorId="1" shapeId="0">
      <text>
        <r>
          <rPr>
            <b/>
            <sz val="9"/>
            <color indexed="81"/>
            <rFont val="Tahoma"/>
            <family val="2"/>
            <charset val="238"/>
          </rPr>
          <t>SSR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  <charset val="238"/>
          </rPr>
          <t>F=
MSR/MSE</t>
        </r>
      </text>
    </comment>
    <comment ref="B29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variabilita nevysvetlená regresným modelom (reziduá)   </t>
        </r>
        <r>
          <rPr>
            <b/>
            <sz val="12"/>
            <color indexed="81"/>
            <rFont val="Tahoma"/>
            <family val="2"/>
            <charset val="238"/>
          </rPr>
          <t>E</t>
        </r>
      </text>
    </comment>
    <comment ref="D29" authorId="1" shapeId="0">
      <text>
        <r>
          <rPr>
            <b/>
            <sz val="9"/>
            <color indexed="81"/>
            <rFont val="Tahoma"/>
            <family val="2"/>
            <charset val="238"/>
          </rPr>
          <t>SSE</t>
        </r>
      </text>
    </comment>
    <comment ref="I29" authorId="1" shapeId="0">
      <text>
        <r>
          <rPr>
            <b/>
            <sz val="9"/>
            <color indexed="81"/>
            <rFont val="Tahoma"/>
            <family val="2"/>
            <charset val="238"/>
          </rPr>
          <t>testovacia statistika ma F rozdelenie s 1 a n-2 stupnami volnosti</t>
        </r>
      </text>
    </comment>
    <comment ref="L29" authorId="1" shapeId="0">
      <text>
        <r>
          <rPr>
            <b/>
            <sz val="9"/>
            <color indexed="81"/>
            <rFont val="Tahoma"/>
            <family val="2"/>
            <charset val="238"/>
          </rPr>
          <t>hodnota (realizacia) testovacej statistiky</t>
        </r>
      </text>
    </comment>
    <comment ref="N29" authorId="1" shapeId="0">
      <text>
        <r>
          <rPr>
            <b/>
            <sz val="9"/>
            <color indexed="81"/>
            <rFont val="Tahoma"/>
            <family val="2"/>
            <charset val="238"/>
          </rPr>
          <t>F kvantil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celková variabilita premennej </t>
        </r>
        <r>
          <rPr>
            <b/>
            <sz val="12"/>
            <color indexed="81"/>
            <rFont val="Tahoma"/>
            <family val="2"/>
            <charset val="238"/>
          </rPr>
          <t>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C30" authorId="1" shapeId="0">
      <text>
        <r>
          <rPr>
            <b/>
            <sz val="9"/>
            <color indexed="81"/>
            <rFont val="Tahoma"/>
            <family val="2"/>
            <charset val="238"/>
          </rPr>
          <t>n = rozsah VS-1</t>
        </r>
      </text>
    </comment>
    <comment ref="D30" authorId="1" shapeId="0">
      <text>
        <r>
          <rPr>
            <b/>
            <sz val="9"/>
            <color indexed="81"/>
            <rFont val="Tahoma"/>
            <family val="2"/>
            <charset val="238"/>
          </rPr>
          <t>SSY</t>
        </r>
      </text>
    </comment>
    <comment ref="I30" authorId="1" shapeId="0">
      <text>
        <r>
          <rPr>
            <b/>
            <sz val="9"/>
            <color indexed="81"/>
            <rFont val="Tahoma"/>
            <family val="2"/>
            <charset val="238"/>
          </rPr>
          <t>F kvantil</t>
        </r>
      </text>
    </comment>
    <comment ref="I31" authorId="1" shapeId="0">
      <text>
        <r>
          <rPr>
            <b/>
            <sz val="9"/>
            <color indexed="81"/>
            <rFont val="Tahoma"/>
            <family val="2"/>
            <charset val="238"/>
          </rPr>
          <t>1-F(F0), kde F0 je realizácia testovacej statistiky na VS
ak p =&gt;alfa, potom H0 nezamietame</t>
        </r>
      </text>
    </comment>
    <comment ref="L34" authorId="1" shapeId="0">
      <text>
        <r>
          <rPr>
            <b/>
            <sz val="9"/>
            <color indexed="81"/>
            <rFont val="Tahoma"/>
            <family val="2"/>
            <charset val="238"/>
          </rPr>
          <t>p hodnota</t>
        </r>
      </text>
    </comment>
    <comment ref="N34" authorId="1" shapeId="0">
      <text>
        <r>
          <rPr>
            <b/>
            <sz val="9"/>
            <color indexed="81"/>
            <rFont val="Tahoma"/>
            <family val="2"/>
            <charset val="238"/>
          </rPr>
          <t>alfa volime väcsinou rovne 0,05 alebo 0,01</t>
        </r>
      </text>
    </comment>
    <comment ref="G35" authorId="0" shapeId="0">
      <text>
        <r>
          <rPr>
            <b/>
            <sz val="8"/>
            <color indexed="81"/>
            <rFont val="Tahoma"/>
            <family val="2"/>
            <charset val="238"/>
          </rPr>
          <t>dolná hranica 95%-neho intervalu spoľahlivosti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horná hranica 95%-neho intervalu spoľahlivosti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  <charset val="238"/>
          </rPr>
          <t>lokujúca konštanta b0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37" authorId="0" shapeId="0">
      <text>
        <r>
          <rPr>
            <b/>
            <sz val="8"/>
            <color indexed="81"/>
            <rFont val="Tahoma"/>
            <family val="2"/>
            <charset val="238"/>
          </rPr>
          <t>regresný koeficient b1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40" authorId="1" shapeId="0">
      <text>
        <r>
          <rPr>
            <b/>
            <sz val="9"/>
            <color indexed="81"/>
            <rFont val="Tahoma"/>
            <family val="2"/>
            <charset val="238"/>
          </rPr>
          <t>MSE</t>
        </r>
      </text>
    </comment>
    <comment ref="C43" authorId="0" shapeId="0">
      <text>
        <r>
          <rPr>
            <b/>
            <sz val="8"/>
            <color indexed="81"/>
            <rFont val="Tahoma"/>
            <family val="2"/>
            <charset val="238"/>
          </rPr>
          <t>modelované hodnoty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43" authorId="0" shapeId="0">
      <text>
        <r>
          <rPr>
            <b/>
            <sz val="8"/>
            <color indexed="81"/>
            <rFont val="Tahoma"/>
            <family val="2"/>
            <charset val="238"/>
          </rPr>
          <t>reziduálne odchýlky (nameraná hodnota - modelovaná hodnota)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44" authorId="1" shapeId="0">
      <text>
        <r>
          <rPr>
            <b/>
            <sz val="9"/>
            <color indexed="81"/>
            <rFont val="Tahoma"/>
            <family val="2"/>
            <charset val="238"/>
          </rPr>
          <t>testovacia statistika ma t rozdelenie s n-2 stupnami volnosti</t>
        </r>
      </text>
    </comment>
    <comment ref="M49" authorId="1" shapeId="0">
      <text>
        <r>
          <rPr>
            <b/>
            <sz val="9"/>
            <color indexed="81"/>
            <rFont val="Tahoma"/>
            <family val="2"/>
            <charset val="238"/>
          </rPr>
          <t>dolna hranica IS</t>
        </r>
      </text>
    </comment>
    <comment ref="N49" authorId="1" shapeId="0">
      <text>
        <r>
          <rPr>
            <b/>
            <sz val="9"/>
            <color indexed="81"/>
            <rFont val="Tahoma"/>
            <family val="2"/>
            <charset val="238"/>
          </rPr>
          <t>horna hranica IS</t>
        </r>
      </text>
    </comment>
    <comment ref="D52" authorId="1" shapeId="0">
      <text>
        <r>
          <rPr>
            <b/>
            <sz val="9"/>
            <color indexed="81"/>
            <rFont val="Tahoma"/>
            <family val="2"/>
            <charset val="238"/>
          </rPr>
          <t>=SUMSQ</t>
        </r>
      </text>
    </comment>
    <comment ref="E52" authorId="1" shapeId="0">
      <text>
        <r>
          <rPr>
            <b/>
            <sz val="9"/>
            <color indexed="81"/>
            <rFont val="Tahoma"/>
            <family val="2"/>
            <charset val="238"/>
          </rPr>
          <t>=DEVSQ</t>
        </r>
      </text>
    </comment>
    <comment ref="L54" authorId="1" shapeId="0">
      <text>
        <r>
          <rPr>
            <b/>
            <sz val="9"/>
            <color indexed="81"/>
            <rFont val="Tahoma"/>
            <family val="2"/>
            <charset val="238"/>
          </rPr>
          <t>p hodnota</t>
        </r>
      </text>
    </comment>
    <comment ref="N54" authorId="1" shapeId="0">
      <text>
        <r>
          <rPr>
            <b/>
            <sz val="9"/>
            <color indexed="81"/>
            <rFont val="Tahoma"/>
            <family val="2"/>
            <charset val="238"/>
          </rPr>
          <t>alfa volime väcsinou rovne 0,05 alebo 0,01</t>
        </r>
      </text>
    </comment>
  </commentList>
</comments>
</file>

<file path=xl/comments4.xml><?xml version="1.0" encoding="utf-8"?>
<comments xmlns="http://schemas.openxmlformats.org/spreadsheetml/2006/main">
  <authors>
    <author>Janette Kotianova</author>
    <author>Janette Kotianová</author>
  </authors>
  <commentList>
    <comment ref="N47" authorId="0" shapeId="0">
      <text>
        <r>
          <rPr>
            <b/>
            <sz val="9"/>
            <color indexed="81"/>
            <rFont val="Tahoma"/>
            <family val="2"/>
            <charset val="238"/>
          </rPr>
          <t>sL^2</t>
        </r>
      </text>
    </comment>
    <comment ref="L48" authorId="0" shapeId="0">
      <text>
        <r>
          <rPr>
            <b/>
            <sz val="9"/>
            <color indexed="81"/>
            <rFont val="Tahoma"/>
            <family val="2"/>
            <charset val="238"/>
          </rPr>
          <t>chyba pri merani</t>
        </r>
      </text>
    </comment>
    <comment ref="N48" authorId="0" shapeId="0">
      <text>
        <r>
          <rPr>
            <b/>
            <sz val="9"/>
            <color indexed="81"/>
            <rFont val="Tahoma"/>
            <family val="2"/>
            <charset val="238"/>
          </rPr>
          <t>sP^2</t>
        </r>
      </text>
    </comment>
    <comment ref="K56" authorId="0" shapeId="0">
      <text>
        <r>
          <rPr>
            <b/>
            <sz val="9"/>
            <color indexed="81"/>
            <rFont val="Tahoma"/>
            <family val="2"/>
            <charset val="238"/>
          </rPr>
          <t>H0: model je dostatocny
H1: model nie je dostatocny</t>
        </r>
      </text>
    </comment>
    <comment ref="H66" authorId="1" shapeId="0">
      <text>
        <r>
          <rPr>
            <b/>
            <sz val="8"/>
            <color indexed="81"/>
            <rFont val="Segoe UI"/>
            <family val="2"/>
            <charset val="238"/>
          </rPr>
          <t>SSPE</t>
        </r>
      </text>
    </comment>
  </commentList>
</comments>
</file>

<file path=xl/comments5.xml><?xml version="1.0" encoding="utf-8"?>
<comments xmlns="http://schemas.openxmlformats.org/spreadsheetml/2006/main">
  <authors>
    <author>Janette Kotianová</author>
    <author>Janette Kotianova</author>
  </authors>
  <commentList>
    <comment ref="E23" authorId="0" shapeId="0">
      <text>
        <r>
          <rPr>
            <b/>
            <sz val="8"/>
            <color indexed="81"/>
            <rFont val="Segoe UI"/>
            <family val="2"/>
            <charset val="238"/>
          </rPr>
          <t>regresna analyza s reziduami</t>
        </r>
      </text>
    </comment>
    <comment ref="G67" authorId="0" shapeId="0">
      <text>
        <r>
          <rPr>
            <b/>
            <sz val="8"/>
            <color indexed="81"/>
            <rFont val="Segoe UI"/>
            <family val="2"/>
            <charset val="238"/>
          </rPr>
          <t>SSE</t>
        </r>
      </text>
    </comment>
    <comment ref="H70" authorId="0" shapeId="0">
      <text>
        <r>
          <rPr>
            <b/>
            <sz val="8"/>
            <color indexed="81"/>
            <rFont val="Segoe UI"/>
            <family val="2"/>
            <charset val="238"/>
          </rPr>
          <t>chceme vypocitat SSPE</t>
        </r>
      </text>
    </comment>
    <comment ref="J70" authorId="0" shapeId="0">
      <text>
        <r>
          <rPr>
            <b/>
            <sz val="8"/>
            <color indexed="81"/>
            <rFont val="Segoe UI"/>
            <family val="2"/>
            <charset val="238"/>
          </rPr>
          <t>chceme vypocitat SSLF</t>
        </r>
      </text>
    </comment>
    <comment ref="K70" authorId="0" shapeId="0">
      <text>
        <r>
          <rPr>
            <b/>
            <sz val="8"/>
            <color indexed="81"/>
            <rFont val="Segoe UI"/>
            <family val="2"/>
            <charset val="238"/>
          </rPr>
          <t>chceme vypocitat SSE</t>
        </r>
      </text>
    </comment>
    <comment ref="L70" authorId="0" shapeId="0">
      <text>
        <r>
          <rPr>
            <b/>
            <sz val="8"/>
            <color indexed="81"/>
            <rFont val="Segoe UI"/>
            <family val="2"/>
            <charset val="238"/>
          </rPr>
          <t>chceme vypocitat SSY - Total</t>
        </r>
      </text>
    </comment>
    <comment ref="M70" authorId="0" shapeId="0">
      <text>
        <r>
          <rPr>
            <b/>
            <sz val="8"/>
            <color indexed="81"/>
            <rFont val="Segoe UI"/>
            <family val="2"/>
            <charset val="238"/>
          </rPr>
          <t>chceme vypocitat SSR</t>
        </r>
      </text>
    </comment>
    <comment ref="H91" authorId="0" shapeId="0">
      <text>
        <r>
          <rPr>
            <b/>
            <sz val="8"/>
            <color indexed="81"/>
            <rFont val="Segoe UI"/>
            <family val="2"/>
            <charset val="238"/>
          </rPr>
          <t>SSPE</t>
        </r>
      </text>
    </comment>
    <comment ref="I91" authorId="0" shapeId="0">
      <text>
        <r>
          <rPr>
            <b/>
            <sz val="8"/>
            <color indexed="81"/>
            <rFont val="Segoe UI"/>
            <family val="2"/>
            <charset val="238"/>
          </rPr>
          <t xml:space="preserve">dfP- meriame v 10 roznych bodoch xi </t>
        </r>
      </text>
    </comment>
    <comment ref="J91" authorId="0" shapeId="0">
      <text>
        <r>
          <rPr>
            <b/>
            <sz val="8"/>
            <color indexed="81"/>
            <rFont val="Segoe UI"/>
            <family val="2"/>
            <charset val="238"/>
          </rPr>
          <t>SSLF</t>
        </r>
      </text>
    </comment>
    <comment ref="K91" authorId="0" shapeId="0">
      <text>
        <r>
          <rPr>
            <b/>
            <sz val="8"/>
            <color indexed="81"/>
            <rFont val="Segoe UI"/>
            <family val="2"/>
            <charset val="238"/>
          </rPr>
          <t>SSE</t>
        </r>
      </text>
    </comment>
    <comment ref="L91" authorId="0" shapeId="0">
      <text>
        <r>
          <rPr>
            <b/>
            <sz val="8"/>
            <color indexed="81"/>
            <rFont val="Segoe UI"/>
            <family val="2"/>
            <charset val="238"/>
          </rPr>
          <t>SSY - Total</t>
        </r>
      </text>
    </comment>
    <comment ref="M91" authorId="0" shapeId="0">
      <text>
        <r>
          <rPr>
            <b/>
            <sz val="8"/>
            <color indexed="81"/>
            <rFont val="Segoe UI"/>
            <family val="2"/>
            <charset val="238"/>
          </rPr>
          <t>SSR</t>
        </r>
      </text>
    </comment>
    <comment ref="F92" authorId="0" shapeId="0">
      <text>
        <r>
          <rPr>
            <b/>
            <sz val="8"/>
            <color indexed="81"/>
            <rFont val="Segoe UI"/>
            <family val="2"/>
            <charset val="238"/>
          </rPr>
          <t>y priem</t>
        </r>
      </text>
    </comment>
    <comment ref="C100" authorId="0" shapeId="0">
      <text>
        <r>
          <rPr>
            <b/>
            <sz val="8"/>
            <color indexed="81"/>
            <rFont val="Segoe UI"/>
            <family val="2"/>
            <charset val="238"/>
          </rPr>
          <t>Lack of fit</t>
        </r>
      </text>
    </comment>
    <comment ref="D100" authorId="1" shapeId="0">
      <text>
        <r>
          <rPr>
            <b/>
            <sz val="9"/>
            <color indexed="81"/>
            <rFont val="Tahoma"/>
            <family val="2"/>
            <charset val="238"/>
          </rPr>
          <t>sL^2</t>
        </r>
      </text>
    </comment>
    <comment ref="C101" authorId="1" shapeId="0">
      <text>
        <r>
          <rPr>
            <b/>
            <sz val="9"/>
            <color indexed="81"/>
            <rFont val="Tahoma"/>
            <family val="2"/>
            <charset val="238"/>
          </rPr>
          <t>chyba pri merani</t>
        </r>
      </text>
    </comment>
    <comment ref="D101" authorId="1" shapeId="0">
      <text>
        <r>
          <rPr>
            <b/>
            <sz val="9"/>
            <color indexed="81"/>
            <rFont val="Tahoma"/>
            <family val="2"/>
            <charset val="238"/>
          </rPr>
          <t>sP^2</t>
        </r>
      </text>
    </comment>
    <comment ref="A109" authorId="1" shapeId="0">
      <text>
        <r>
          <rPr>
            <b/>
            <sz val="9"/>
            <color indexed="81"/>
            <rFont val="Tahoma"/>
            <family val="2"/>
            <charset val="238"/>
          </rPr>
          <t>H0: model je dostatocny
H1: model nie je dostatocny</t>
        </r>
      </text>
    </comment>
  </commentList>
</comments>
</file>

<file path=xl/comments6.xml><?xml version="1.0" encoding="utf-8"?>
<comments xmlns="http://schemas.openxmlformats.org/spreadsheetml/2006/main">
  <authors>
    <author>Janette Kotianová</author>
    <author>Janette Kotianova</author>
  </authors>
  <commentList>
    <comment ref="E23" authorId="0" shapeId="0">
      <text>
        <r>
          <rPr>
            <sz val="8"/>
            <color indexed="81"/>
            <rFont val="Segoe UI"/>
            <family val="2"/>
            <charset val="238"/>
          </rPr>
          <t>analyticke nastroje - regresna analyza s reziduami</t>
        </r>
      </text>
    </comment>
    <comment ref="G63" authorId="0" shapeId="0">
      <text>
        <r>
          <rPr>
            <b/>
            <sz val="8"/>
            <color indexed="81"/>
            <rFont val="Segoe UI"/>
            <family val="2"/>
            <charset val="238"/>
          </rPr>
          <t>SSE</t>
        </r>
      </text>
    </comment>
    <comment ref="H66" authorId="0" shapeId="0">
      <text>
        <r>
          <rPr>
            <b/>
            <sz val="8"/>
            <color indexed="81"/>
            <rFont val="Segoe UI"/>
            <family val="2"/>
            <charset val="238"/>
          </rPr>
          <t>chceme vypocitat SSPE</t>
        </r>
      </text>
    </comment>
    <comment ref="J66" authorId="0" shapeId="0">
      <text>
        <r>
          <rPr>
            <b/>
            <sz val="8"/>
            <color indexed="81"/>
            <rFont val="Segoe UI"/>
            <family val="2"/>
            <charset val="238"/>
          </rPr>
          <t>chceme vypocitat SSLF</t>
        </r>
      </text>
    </comment>
    <comment ref="K66" authorId="0" shapeId="0">
      <text>
        <r>
          <rPr>
            <b/>
            <sz val="8"/>
            <color indexed="81"/>
            <rFont val="Segoe UI"/>
            <family val="2"/>
            <charset val="238"/>
          </rPr>
          <t>chceme vypocitat SSE</t>
        </r>
      </text>
    </comment>
    <comment ref="L66" authorId="0" shapeId="0">
      <text>
        <r>
          <rPr>
            <b/>
            <sz val="8"/>
            <color indexed="81"/>
            <rFont val="Segoe UI"/>
            <family val="2"/>
            <charset val="238"/>
          </rPr>
          <t>chceme vypocitat SSY - Total</t>
        </r>
      </text>
    </comment>
    <comment ref="M66" authorId="0" shapeId="0">
      <text>
        <r>
          <rPr>
            <b/>
            <sz val="8"/>
            <color indexed="81"/>
            <rFont val="Segoe UI"/>
            <family val="2"/>
            <charset val="238"/>
          </rPr>
          <t>chceme vypocitat SSR</t>
        </r>
      </text>
    </comment>
    <comment ref="H83" authorId="0" shapeId="0">
      <text>
        <r>
          <rPr>
            <b/>
            <sz val="8"/>
            <color indexed="81"/>
            <rFont val="Segoe UI"/>
            <family val="2"/>
            <charset val="238"/>
          </rPr>
          <t>SSPE</t>
        </r>
      </text>
    </comment>
    <comment ref="I83" authorId="0" shapeId="0">
      <text>
        <r>
          <rPr>
            <b/>
            <sz val="8"/>
            <color indexed="81"/>
            <rFont val="Segoe UI"/>
            <family val="2"/>
            <charset val="238"/>
          </rPr>
          <t xml:space="preserve">dfP- meriame v 10 roznych bodoch xi </t>
        </r>
      </text>
    </comment>
    <comment ref="J83" authorId="0" shapeId="0">
      <text>
        <r>
          <rPr>
            <b/>
            <sz val="8"/>
            <color indexed="81"/>
            <rFont val="Segoe UI"/>
            <family val="2"/>
            <charset val="238"/>
          </rPr>
          <t>SSLF</t>
        </r>
      </text>
    </comment>
    <comment ref="K83" authorId="0" shapeId="0">
      <text>
        <r>
          <rPr>
            <b/>
            <sz val="8"/>
            <color indexed="81"/>
            <rFont val="Segoe UI"/>
            <family val="2"/>
            <charset val="238"/>
          </rPr>
          <t>SSE</t>
        </r>
      </text>
    </comment>
    <comment ref="L83" authorId="0" shapeId="0">
      <text>
        <r>
          <rPr>
            <b/>
            <sz val="8"/>
            <color indexed="81"/>
            <rFont val="Segoe UI"/>
            <family val="2"/>
            <charset val="238"/>
          </rPr>
          <t>SSY - Total</t>
        </r>
      </text>
    </comment>
    <comment ref="M83" authorId="0" shapeId="0">
      <text>
        <r>
          <rPr>
            <b/>
            <sz val="8"/>
            <color indexed="81"/>
            <rFont val="Segoe UI"/>
            <family val="2"/>
            <charset val="238"/>
          </rPr>
          <t>SSR</t>
        </r>
      </text>
    </comment>
    <comment ref="F84" authorId="0" shapeId="0">
      <text>
        <r>
          <rPr>
            <b/>
            <sz val="8"/>
            <color indexed="81"/>
            <rFont val="Segoe UI"/>
            <family val="2"/>
            <charset val="238"/>
          </rPr>
          <t>y priem</t>
        </r>
      </text>
    </comment>
    <comment ref="C92" authorId="0" shapeId="0">
      <text>
        <r>
          <rPr>
            <b/>
            <sz val="8"/>
            <color indexed="81"/>
            <rFont val="Segoe UI"/>
            <family val="2"/>
            <charset val="238"/>
          </rPr>
          <t>Lack of fit</t>
        </r>
      </text>
    </comment>
    <comment ref="D92" authorId="1" shapeId="0">
      <text>
        <r>
          <rPr>
            <b/>
            <sz val="9"/>
            <color indexed="81"/>
            <rFont val="Tahoma"/>
            <family val="2"/>
            <charset val="238"/>
          </rPr>
          <t>sL^2</t>
        </r>
      </text>
    </comment>
    <comment ref="C93" authorId="1" shapeId="0">
      <text>
        <r>
          <rPr>
            <b/>
            <sz val="9"/>
            <color indexed="81"/>
            <rFont val="Tahoma"/>
            <family val="2"/>
            <charset val="238"/>
          </rPr>
          <t>chyba pri merani</t>
        </r>
      </text>
    </comment>
    <comment ref="D93" authorId="1" shapeId="0">
      <text>
        <r>
          <rPr>
            <b/>
            <sz val="9"/>
            <color indexed="81"/>
            <rFont val="Tahoma"/>
            <family val="2"/>
            <charset val="238"/>
          </rPr>
          <t>sP^2</t>
        </r>
      </text>
    </comment>
    <comment ref="A101" authorId="1" shapeId="0">
      <text>
        <r>
          <rPr>
            <b/>
            <sz val="9"/>
            <color indexed="81"/>
            <rFont val="Tahoma"/>
            <family val="2"/>
            <charset val="238"/>
          </rPr>
          <t>H0: model je dostatocny
H1: model nie je dostatocny</t>
        </r>
      </text>
    </comment>
  </commentList>
</comments>
</file>

<file path=xl/sharedStrings.xml><?xml version="1.0" encoding="utf-8"?>
<sst xmlns="http://schemas.openxmlformats.org/spreadsheetml/2006/main" count="435" uniqueCount="279">
  <si>
    <t>xi</t>
  </si>
  <si>
    <t>yi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</si>
  <si>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</si>
  <si>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</si>
  <si>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</si>
  <si>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</si>
  <si>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</si>
  <si>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</si>
  <si>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</si>
  <si>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</si>
  <si>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</si>
  <si>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</si>
  <si>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</si>
  <si>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df</t>
  </si>
  <si>
    <t>SS</t>
  </si>
  <si>
    <t>MS</t>
  </si>
  <si>
    <t>F</t>
  </si>
  <si>
    <t>t Stat</t>
  </si>
  <si>
    <t>P-value</t>
  </si>
  <si>
    <t>Lower 95%</t>
  </si>
  <si>
    <t>Upper 95%</t>
  </si>
  <si>
    <t>Lower 95,0%</t>
  </si>
  <si>
    <t>Upper 95,0%</t>
  </si>
  <si>
    <t>RESIDUAL OUTPUT</t>
  </si>
  <si>
    <t>Observation</t>
  </si>
  <si>
    <t>Predicted Y</t>
  </si>
  <si>
    <t>Residuals</t>
  </si>
  <si>
    <t>priemer</t>
  </si>
  <si>
    <t>koeficienty</t>
  </si>
  <si>
    <t>p hodnota</t>
  </si>
  <si>
    <t>sustava normalnych rovnic:</t>
  </si>
  <si>
    <t>Σ</t>
  </si>
  <si>
    <t>Graficke riesenie</t>
  </si>
  <si>
    <t>n=</t>
  </si>
  <si>
    <t>Σxi=</t>
  </si>
  <si>
    <t>Σxi^2=</t>
  </si>
  <si>
    <t>Σyi=</t>
  </si>
  <si>
    <t>Σxiyi=</t>
  </si>
  <si>
    <t>D=</t>
  </si>
  <si>
    <r>
      <t>D</t>
    </r>
    <r>
      <rPr>
        <vertAlign val="subscript"/>
        <sz val="10"/>
        <rFont val="Arial"/>
        <family val="2"/>
        <charset val="238"/>
      </rPr>
      <t>1</t>
    </r>
    <r>
      <rPr>
        <sz val="11"/>
        <color theme="1"/>
        <rFont val="Calibri"/>
        <family val="2"/>
        <charset val="238"/>
        <scheme val="minor"/>
      </rPr>
      <t>=</t>
    </r>
  </si>
  <si>
    <r>
      <rPr>
        <sz val="12"/>
        <color theme="1"/>
        <rFont val="Calibri"/>
        <family val="2"/>
        <charset val="238"/>
        <scheme val="minor"/>
      </rPr>
      <t>D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=</t>
    </r>
  </si>
  <si>
    <r>
      <t>D</t>
    </r>
    <r>
      <rPr>
        <sz val="8"/>
        <rFont val="Arial"/>
        <family val="2"/>
        <charset val="238"/>
      </rPr>
      <t>1</t>
    </r>
    <r>
      <rPr>
        <sz val="10"/>
        <rFont val="Arial"/>
        <family val="2"/>
        <charset val="238"/>
      </rPr>
      <t>=</t>
    </r>
  </si>
  <si>
    <r>
      <t>D</t>
    </r>
    <r>
      <rPr>
        <sz val="9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=</t>
    </r>
  </si>
  <si>
    <r>
      <rPr>
        <sz val="11"/>
        <rFont val="Arial"/>
        <family val="2"/>
        <charset val="238"/>
      </rPr>
      <t>b</t>
    </r>
    <r>
      <rPr>
        <sz val="8"/>
        <rFont val="Arial"/>
        <family val="2"/>
        <charset val="238"/>
      </rPr>
      <t>0</t>
    </r>
    <r>
      <rPr>
        <sz val="10"/>
        <rFont val="Arial"/>
        <family val="2"/>
        <charset val="238"/>
      </rPr>
      <t>=</t>
    </r>
  </si>
  <si>
    <r>
      <rPr>
        <sz val="11"/>
        <rFont val="Arial"/>
        <family val="2"/>
        <charset val="238"/>
      </rPr>
      <t>b</t>
    </r>
    <r>
      <rPr>
        <sz val="8"/>
        <rFont val="Arial"/>
        <family val="2"/>
        <charset val="238"/>
      </rPr>
      <t>1</t>
    </r>
    <r>
      <rPr>
        <sz val="10"/>
        <rFont val="Arial"/>
        <family val="2"/>
        <charset val="238"/>
      </rPr>
      <t>=</t>
    </r>
  </si>
  <si>
    <t>odhad regresnej priamky:</t>
  </si>
  <si>
    <t>y=</t>
  </si>
  <si>
    <t>+</t>
  </si>
  <si>
    <t>*x</t>
  </si>
  <si>
    <t>A=</t>
  </si>
  <si>
    <t>B=</t>
  </si>
  <si>
    <r>
      <t>b</t>
    </r>
    <r>
      <rPr>
        <sz val="10"/>
        <color theme="1"/>
        <rFont val="Calibri"/>
        <family val="2"/>
        <charset val="238"/>
        <scheme val="minor"/>
      </rPr>
      <t>0</t>
    </r>
  </si>
  <si>
    <t>C=</t>
  </si>
  <si>
    <r>
      <t>b</t>
    </r>
    <r>
      <rPr>
        <sz val="10"/>
        <color theme="1"/>
        <rFont val="Calibri"/>
        <family val="2"/>
        <charset val="238"/>
        <scheme val="minor"/>
      </rPr>
      <t>1</t>
    </r>
  </si>
  <si>
    <t>invA=</t>
  </si>
  <si>
    <t xml:space="preserve">B = invA*C = </t>
  </si>
  <si>
    <t>def.</t>
  </si>
  <si>
    <t>stat. f.</t>
  </si>
  <si>
    <t>cov(x,y)=</t>
  </si>
  <si>
    <t>xypriem</t>
  </si>
  <si>
    <r>
      <t>s</t>
    </r>
    <r>
      <rPr>
        <vertAlign val="superscript"/>
        <sz val="9"/>
        <rFont val="Arial"/>
        <family val="2"/>
        <charset val="238"/>
      </rPr>
      <t>2</t>
    </r>
    <r>
      <rPr>
        <vertAlign val="subscript"/>
        <sz val="10"/>
        <rFont val="Arial"/>
        <family val="2"/>
        <charset val="238"/>
      </rPr>
      <t>x</t>
    </r>
    <r>
      <rPr>
        <sz val="10"/>
        <rFont val="Arial"/>
        <family val="2"/>
        <charset val="238"/>
      </rPr>
      <t>=</t>
    </r>
  </si>
  <si>
    <t>xpriem=</t>
  </si>
  <si>
    <r>
      <t>s</t>
    </r>
    <r>
      <rPr>
        <vertAlign val="superscript"/>
        <sz val="9"/>
        <rFont val="Arial"/>
        <family val="2"/>
        <charset val="238"/>
      </rPr>
      <t>2</t>
    </r>
    <r>
      <rPr>
        <vertAlign val="subscript"/>
        <sz val="9"/>
        <rFont val="Arial"/>
        <family val="2"/>
        <charset val="238"/>
      </rPr>
      <t>y</t>
    </r>
    <r>
      <rPr>
        <sz val="10"/>
        <rFont val="Arial"/>
        <family val="2"/>
        <charset val="238"/>
      </rPr>
      <t>=</t>
    </r>
  </si>
  <si>
    <t>ypriem=</t>
  </si>
  <si>
    <r>
      <t>s</t>
    </r>
    <r>
      <rPr>
        <vertAlign val="subscript"/>
        <sz val="10"/>
        <rFont val="Arial"/>
        <family val="2"/>
        <charset val="238"/>
      </rPr>
      <t>x</t>
    </r>
    <r>
      <rPr>
        <sz val="10"/>
        <rFont val="Arial"/>
        <family val="2"/>
        <charset val="238"/>
      </rPr>
      <t>=</t>
    </r>
  </si>
  <si>
    <r>
      <t>x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priem=</t>
    </r>
  </si>
  <si>
    <r>
      <t>s</t>
    </r>
    <r>
      <rPr>
        <vertAlign val="subscript"/>
        <sz val="10"/>
        <rFont val="Arial"/>
        <family val="2"/>
        <charset val="238"/>
      </rPr>
      <t>y</t>
    </r>
    <r>
      <rPr>
        <sz val="10"/>
        <rFont val="Arial"/>
        <family val="2"/>
        <charset val="238"/>
      </rPr>
      <t>=</t>
    </r>
  </si>
  <si>
    <r>
      <t>y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priem=</t>
    </r>
  </si>
  <si>
    <t xml:space="preserve">r(x,y)= </t>
  </si>
  <si>
    <t>R^2=</t>
  </si>
  <si>
    <t>X=</t>
  </si>
  <si>
    <t>Y=</t>
  </si>
  <si>
    <t>XT=</t>
  </si>
  <si>
    <t>XT*X=</t>
  </si>
  <si>
    <t>inv(XT*X)=</t>
  </si>
  <si>
    <t>inv(XT*X)*XT=</t>
  </si>
  <si>
    <t>B=inv(XT*X)*XT*Y=</t>
  </si>
  <si>
    <r>
      <t>b</t>
    </r>
    <r>
      <rPr>
        <sz val="8"/>
        <rFont val="Arial"/>
        <family val="2"/>
        <charset val="238"/>
      </rPr>
      <t>0</t>
    </r>
    <r>
      <rPr>
        <sz val="10"/>
        <rFont val="Arial"/>
        <family val="2"/>
        <charset val="238"/>
      </rPr>
      <t>=</t>
    </r>
  </si>
  <si>
    <r>
      <t>b</t>
    </r>
    <r>
      <rPr>
        <sz val="8"/>
        <rFont val="Arial"/>
        <family val="2"/>
        <charset val="238"/>
      </rPr>
      <t>1</t>
    </r>
    <r>
      <rPr>
        <sz val="10"/>
        <rFont val="Arial"/>
        <family val="2"/>
        <charset val="238"/>
      </rPr>
      <t>=</t>
    </r>
  </si>
  <si>
    <t>Nech X - vek výrobku (v dňoch), Y - obsah chemickej látky (v %)</t>
  </si>
  <si>
    <t>Intercept</t>
  </si>
  <si>
    <t>X Variable 1</t>
  </si>
  <si>
    <t>Výpočet  budúcej hodnoty lineárneho trendu.</t>
  </si>
  <si>
    <t>očakávaná hodnota y bude:</t>
  </si>
  <si>
    <t>1. Akú hmotnosť môžeme očakávať od výrobku, ktorý má dĺžku 15 cm?</t>
  </si>
  <si>
    <t>očakávaná hodnota x bude:</t>
  </si>
  <si>
    <t>2. Akú dĺžku bude mať výrobok (v rámci modelu), ktorý má hmotnosť 4,7 kg?</t>
  </si>
  <si>
    <t>Spotreba</t>
  </si>
  <si>
    <t>(km)</t>
  </si>
  <si>
    <t>(litre)</t>
  </si>
  <si>
    <t xml:space="preserve">Charakterizujte túto závislosť lineárnou regresnou priamkou a tesnosť závislosti. </t>
  </si>
  <si>
    <t>Vek</t>
  </si>
  <si>
    <t>(roky)</t>
  </si>
  <si>
    <t>Doba</t>
  </si>
  <si>
    <t>(min.)</t>
  </si>
  <si>
    <t>(promile)</t>
  </si>
  <si>
    <t xml:space="preserve">                     </t>
  </si>
  <si>
    <t>Napätie</t>
  </si>
  <si>
    <t>Kmity</t>
  </si>
  <si>
    <t>(Mpa)</t>
  </si>
  <si>
    <t xml:space="preserve"> na napäti (X) vhodnou regresnou priamkou.</t>
  </si>
  <si>
    <t>Výpočet  budúcej hodnoty lineárneho trendu =</t>
  </si>
  <si>
    <t>Body</t>
  </si>
  <si>
    <t>(počet)</t>
  </si>
  <si>
    <t>z MMPVE</t>
  </si>
  <si>
    <t>X-dĺžka vybraného výrobku ( v cm)</t>
  </si>
  <si>
    <t>Y-hmotnosť vybraného výrobku (v kg)</t>
  </si>
  <si>
    <r>
      <t>Určte koeficienty b</t>
    </r>
    <r>
      <rPr>
        <sz val="9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, b</t>
    </r>
    <r>
      <rPr>
        <sz val="9"/>
        <color theme="1"/>
        <rFont val="Calibri"/>
        <family val="2"/>
        <charset val="238"/>
        <scheme val="minor"/>
      </rPr>
      <t>1,</t>
    </r>
    <r>
      <rPr>
        <sz val="11"/>
        <color theme="1"/>
        <rFont val="Calibri"/>
        <family val="2"/>
        <charset val="238"/>
        <scheme val="minor"/>
      </rPr>
      <t xml:space="preserve"> r(x,y) - koeficient korelácie a   index determinácie R^2.</t>
    </r>
  </si>
  <si>
    <t>1.  Výpočet koeficientov pomocou Cramerovho pravidla:</t>
  </si>
  <si>
    <t>2.  Výpočet  koeficinetov pomocou maticovej rovnice:</t>
  </si>
  <si>
    <t>3.  Výpočet koeficientov  pomocou kovariancie:</t>
  </si>
  <si>
    <t>4.  Výpočet koef. pomocou matice plánu a maticovej rovnice:</t>
  </si>
  <si>
    <t>5.  Výpočet pomocou statistickych funkcii:</t>
  </si>
  <si>
    <t>6.  Výpočet pomocou analýzy dát - Regression:</t>
  </si>
  <si>
    <t xml:space="preserve">Príklad 2. </t>
  </si>
  <si>
    <t>(riešený)</t>
  </si>
  <si>
    <t>súčet</t>
  </si>
  <si>
    <t xml:space="preserve">Predpokladajme, že medzi X a Y je lineárna závislosť. </t>
  </si>
  <si>
    <t>Vzdialenosť</t>
  </si>
  <si>
    <t>Príklad 4.Dané sú týždenné náklady na údržbu a drobné opravy (Y) a vek  stroja (X).</t>
  </si>
  <si>
    <t>Nájdite lineárnu závislosť nákladov od veku. Charakterizujte tesnosť tejto závislosti.</t>
  </si>
  <si>
    <t>Náklady</t>
  </si>
  <si>
    <t>(v Eurach)</t>
  </si>
  <si>
    <t xml:space="preserve">Príklad 5.  Do vodnej nádrže unikla jedovatá látka. </t>
  </si>
  <si>
    <t xml:space="preserve">Pre likvidáciu účinku jedovatej látky bol aplikovaný neutralizačný prostriedok. </t>
  </si>
  <si>
    <t xml:space="preserve">Od okamihu jeho aplikácie sa merala koncetrácia jedu. </t>
  </si>
  <si>
    <t>Výsledky su v tabuľke:</t>
  </si>
  <si>
    <t>Koncentrácia</t>
  </si>
  <si>
    <t xml:space="preserve">a) Nájdite lineárnu závislosť koncentrácie od času. </t>
  </si>
  <si>
    <t xml:space="preserve">b) Nájdite  koeficienty opačnej závislosti. </t>
  </si>
  <si>
    <t>c) Urobte prognózu....</t>
  </si>
  <si>
    <t xml:space="preserve">Príklad 6.      Pri hodnotení skúšok na únavu materiálu možno popísať závislosť počtu kmitov od lomu (Y) </t>
  </si>
  <si>
    <t>Príklad 8.  Údaje o čase (v min.) venovanému individualnému štúdiu (X) a o výsledkoch</t>
  </si>
  <si>
    <t>psychologických skúšok (v počte ziskaných bodov) (Y) u 6 náhodne vybraných študentov MTF:</t>
  </si>
  <si>
    <t xml:space="preserve">Čas </t>
  </si>
  <si>
    <t>(minúty)</t>
  </si>
  <si>
    <t xml:space="preserve">Počet </t>
  </si>
  <si>
    <t>príkladov</t>
  </si>
  <si>
    <t xml:space="preserve">Známka </t>
  </si>
  <si>
    <t>Príklad 9. U študentov 1.roč.Ing. štúdia MTF sa skúmalo, ako závisí známka z priebežnej kontrolnej práce(Y)</t>
  </si>
  <si>
    <t xml:space="preserve">Charakterizujte túto závislosť lineárnou regresnou priamkou a  charakterizujte tesnosť závislosti. </t>
  </si>
  <si>
    <t xml:space="preserve">Predpokladajme, že medzi X a Y je lineárna závislosť, t.j. plati Y= b0+b1*X. </t>
  </si>
  <si>
    <t>Príklad 3. Pre náhodne vybrané autá merali závislosť spotreby od počtu najazdených kilometrov.</t>
  </si>
  <si>
    <t xml:space="preserve">Charakterizujte túto závislosť lineárnou regresnou priamkou a určte tesnosť závislosti. </t>
  </si>
  <si>
    <t>od počtu doma prepočítaných príkladov (X):</t>
  </si>
  <si>
    <t>b1=</t>
  </si>
  <si>
    <t>srez^2=</t>
  </si>
  <si>
    <t>srez=</t>
  </si>
  <si>
    <t>DEVSQ x=</t>
  </si>
  <si>
    <t>t=</t>
  </si>
  <si>
    <t>Štatistická významnosť modelu - celkový F test</t>
  </si>
  <si>
    <t>MSR=</t>
  </si>
  <si>
    <t>MSE=</t>
  </si>
  <si>
    <t>F=</t>
  </si>
  <si>
    <r>
      <t>F</t>
    </r>
    <r>
      <rPr>
        <vertAlign val="superscript"/>
        <sz val="11"/>
        <color theme="1"/>
        <rFont val="Calibri"/>
        <family val="2"/>
        <charset val="238"/>
        <scheme val="minor"/>
      </rPr>
      <t>kv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vertAlign val="subscript"/>
        <sz val="11"/>
        <color theme="1"/>
        <rFont val="Calibri"/>
        <family val="2"/>
        <charset val="238"/>
        <scheme val="minor"/>
      </rPr>
      <t>k, n-k-1</t>
    </r>
    <r>
      <rPr>
        <sz val="11"/>
        <color theme="1"/>
        <rFont val="Calibri"/>
        <family val="2"/>
        <charset val="238"/>
        <scheme val="minor"/>
      </rPr>
      <t>(1-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charset val="238"/>
        <scheme val="minor"/>
      </rPr>
      <t>)=</t>
    </r>
  </si>
  <si>
    <t>p value=</t>
  </si>
  <si>
    <t>H0: b1=0&lt;&gt;H1: b1≠0</t>
  </si>
  <si>
    <t>ak</t>
  </si>
  <si>
    <t xml:space="preserve"> H0 zamietame</t>
  </si>
  <si>
    <t>IS:</t>
  </si>
  <si>
    <r>
      <rPr>
        <sz val="11"/>
        <color theme="1"/>
        <rFont val="Calibri"/>
        <family val="2"/>
        <charset val="238"/>
      </rPr>
      <t xml:space="preserve">• </t>
    </r>
    <r>
      <rPr>
        <sz val="11"/>
        <color theme="1"/>
        <rFont val="Calibri"/>
        <family val="2"/>
        <charset val="238"/>
        <scheme val="minor"/>
      </rPr>
      <t>rozhodovanie (verifikácia) podľa kritického oboru W:</t>
    </r>
  </si>
  <si>
    <r>
      <rPr>
        <sz val="11"/>
        <color theme="1"/>
        <rFont val="Calibri"/>
        <family val="2"/>
        <charset val="238"/>
      </rPr>
      <t xml:space="preserve">• </t>
    </r>
    <r>
      <rPr>
        <sz val="11"/>
        <color theme="1"/>
        <rFont val="Calibri"/>
        <family val="2"/>
        <charset val="238"/>
        <scheme val="minor"/>
      </rPr>
      <t>rozhodovanie podla IS:</t>
    </r>
  </si>
  <si>
    <r>
      <rPr>
        <sz val="11"/>
        <color theme="1"/>
        <rFont val="Calibri"/>
        <family val="2"/>
        <charset val="238"/>
      </rPr>
      <t xml:space="preserve">• </t>
    </r>
    <r>
      <rPr>
        <sz val="11"/>
        <color theme="1"/>
        <rFont val="Calibri"/>
        <family val="2"/>
        <charset val="238"/>
        <scheme val="minor"/>
      </rPr>
      <t>rozhodovanie podľa kritického oboru W:</t>
    </r>
  </si>
  <si>
    <t>potom H0 zamietame</t>
  </si>
  <si>
    <r>
      <rPr>
        <sz val="11"/>
        <color theme="1"/>
        <rFont val="Calibri"/>
        <family val="2"/>
        <charset val="238"/>
      </rPr>
      <t xml:space="preserve">• </t>
    </r>
    <r>
      <rPr>
        <sz val="11"/>
        <color theme="1"/>
        <rFont val="Calibri"/>
        <family val="2"/>
        <charset val="238"/>
        <scheme val="minor"/>
      </rPr>
      <t>rozhodovanie pomocou p hodnoty :</t>
    </r>
  </si>
  <si>
    <t>ak p&gt;alfa, potom H0 nezamietame</t>
  </si>
  <si>
    <t>&gt;&lt;</t>
  </si>
  <si>
    <t>F(t0)=</t>
  </si>
  <si>
    <t>1-F(t0)=</t>
  </si>
  <si>
    <t>• rozhodovanie podla p-hodnoty:</t>
  </si>
  <si>
    <t>(DEVSQ x)^(1/2)=</t>
  </si>
  <si>
    <t>ak p&lt;alfa, potom H0 zamietame (prijimame hypotézu o štatistickej prípustnosti modelu</t>
  </si>
  <si>
    <t>nasli sme nahodnu premennu, ktora je funkciou SSR aSSE, ktorej rozdelenie pozname</t>
  </si>
  <si>
    <t>zamietame</t>
  </si>
  <si>
    <t>H0: Linearny model nie je statisticky vyznamny (t.j. X, Y su linearne nezavisle)</t>
  </si>
  <si>
    <t>prijimame</t>
  </si>
  <si>
    <t>H1: Linearny model je statisticky vyznamny (X, Y su linearne zavisle)</t>
  </si>
  <si>
    <t>myslienka: ak je b1=0 regresna priamka je rovnobezna s x-ovou osou - nemozno hovorit o linearnej zavislosti</t>
  </si>
  <si>
    <t>H0:  X, Y su linearne nezavisle</t>
  </si>
  <si>
    <t>H1: X, Y su linearne zavisle</t>
  </si>
  <si>
    <t>ak b1=0 patri do IS, potom H0 nezamietame</t>
  </si>
  <si>
    <t>Príklad 10.</t>
  </si>
  <si>
    <t xml:space="preserve">V desiatich rôznych vzdialenostiach xi sa merala veľkosť priehybu zaťaženia dosky yi. </t>
  </si>
  <si>
    <t>Výsledky sú uvedené v tabuľke:</t>
  </si>
  <si>
    <t>xi [dm]</t>
  </si>
  <si>
    <t>yi [mm]</t>
  </si>
  <si>
    <t>Preložte nimi regresnú krivku druhého stupňa.</t>
  </si>
  <si>
    <t>Σxi^3=</t>
  </si>
  <si>
    <t>Σxi^4=</t>
  </si>
  <si>
    <t>Σxi^2yi=</t>
  </si>
  <si>
    <r>
      <t>D</t>
    </r>
    <r>
      <rPr>
        <vertAlign val="subscript"/>
        <sz val="10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>=</t>
    </r>
  </si>
  <si>
    <r>
      <t>D</t>
    </r>
    <r>
      <rPr>
        <vertAlign val="subscript"/>
        <sz val="10"/>
        <rFont val="Arial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>=</t>
    </r>
  </si>
  <si>
    <r>
      <rPr>
        <sz val="11"/>
        <rFont val="Arial"/>
        <family val="2"/>
        <charset val="238"/>
      </rPr>
      <t>b</t>
    </r>
    <r>
      <rPr>
        <sz val="8"/>
        <rFont val="Arial"/>
        <family val="2"/>
        <charset val="238"/>
      </rPr>
      <t>2</t>
    </r>
    <r>
      <rPr>
        <sz val="10"/>
        <rFont val="Arial"/>
        <family val="2"/>
        <charset val="238"/>
      </rPr>
      <t>=</t>
    </r>
  </si>
  <si>
    <t>Y=b0+b1*X+b3*X^2</t>
  </si>
  <si>
    <t>odhad parabolickej regresie:</t>
  </si>
  <si>
    <t>*x^2</t>
  </si>
  <si>
    <t>2. Grafické riešenie</t>
  </si>
  <si>
    <t>Pri hodnotení skúšok na únavu materiálu možno popísať závislosť počtu kmitov do lomu y na napätí x</t>
  </si>
  <si>
    <t>vhodnou regresnou priamkou. Tabuľka udáva hodnoty napätia x (v MPa) a y (počet kmitov).</t>
  </si>
  <si>
    <t>Vypočítajte korelačný koeficient. Nájdite odhady parametrov regresnej priamky.</t>
  </si>
  <si>
    <t>Príklad11.</t>
  </si>
  <si>
    <t>Merala sa hustota vody y (v kg/dm3) v závislosti na teplote x (v 0C). Výsledky meraní sú uvedené v tabuľke</t>
  </si>
  <si>
    <t>X 10 20 30 40 50 60</t>
  </si>
  <si>
    <t>Y 1 0,997 0,996 0,993 ,987 0,983</t>
  </si>
  <si>
    <t>pri bode varu a bode mrazu?</t>
  </si>
  <si>
    <t>Vypočítajte korelačný koeficient, preložte vhodnú regresnú krivku. Akú hustotu má voda</t>
  </si>
  <si>
    <t>Merala sa závislosť koeficientu viskozity y pri prúdení kvapaliny potrubím na Reynoldsovom čísle Re.</t>
  </si>
  <si>
    <t>Získané výsledky sú uvedené v tabuľke</t>
  </si>
  <si>
    <t>Re</t>
  </si>
  <si>
    <t>y</t>
  </si>
  <si>
    <t xml:space="preserve">Zo skúseností vieme, že funkčná závislosť y od Re je daná vzťahom y=a*Re^b. </t>
  </si>
  <si>
    <t xml:space="preserve">Nájdite odhady a, b. </t>
  </si>
  <si>
    <t>Vypočítajte korelačný koeficient.</t>
  </si>
  <si>
    <t>rxy=-0,891, y=axb, x=Re, a=0,3108, b=-24,85</t>
  </si>
  <si>
    <t>ln Re</t>
  </si>
  <si>
    <t>ln y</t>
  </si>
  <si>
    <t>a=</t>
  </si>
  <si>
    <t>b=</t>
  </si>
  <si>
    <t>H0: Linearny model nie je statisticky vyznamny (t.j. X, Y su linearne nezavisle)&lt;&gt;</t>
  </si>
  <si>
    <t>rxy=</t>
  </si>
  <si>
    <t>y(640)=</t>
  </si>
  <si>
    <t>y=1300</t>
  </si>
  <si>
    <t>x=</t>
  </si>
  <si>
    <t>Linearny model</t>
  </si>
  <si>
    <t>Kvadraticky model</t>
  </si>
  <si>
    <t>x</t>
  </si>
  <si>
    <t>LACK OF FIT - rozklad rezidualneho rozptylu (pokus s opakovanim)</t>
  </si>
  <si>
    <t>opakované xj</t>
  </si>
  <si>
    <t>yj</t>
  </si>
  <si>
    <t>yj priem</t>
  </si>
  <si>
    <t>(yj-yjpriem)^2</t>
  </si>
  <si>
    <t>df=(nj-1)</t>
  </si>
  <si>
    <t>Fkrit</t>
  </si>
  <si>
    <t xml:space="preserve">         empirickeho modelu s teoretickym)</t>
  </si>
  <si>
    <t>suma</t>
  </si>
  <si>
    <t>Hodnodte kvalitu regresneho linearneho modelu testom Lack-of-fit .</t>
  </si>
  <si>
    <t>test. statistika:</t>
  </si>
  <si>
    <t xml:space="preserve">           j-te pozorovanie pre bod xi, i=1,2,...m</t>
  </si>
  <si>
    <t xml:space="preserve">   j=1,2,...ni</t>
  </si>
  <si>
    <t xml:space="preserve"> </t>
  </si>
  <si>
    <r>
      <t>H0: SSLF=SSPE &gt;&lt; H1: SSLF</t>
    </r>
    <r>
      <rPr>
        <sz val="11"/>
        <color theme="1"/>
        <rFont val="Calibri"/>
        <family val="2"/>
        <charset val="238"/>
      </rPr>
      <t>≠SSPE</t>
    </r>
  </si>
  <si>
    <t>Pozn.: Ak by SSLF bolo vyznamne, najdeny model povazujeme za nedostatocne zhodny s teoretickym modelom.</t>
  </si>
  <si>
    <t>Testujeme, ci je polozka SSLF vyznamna:</t>
  </si>
  <si>
    <t>SSPE - tzv. cista chyba (chyba pri merani)</t>
  </si>
  <si>
    <t>SSLF - chyba modelu (miera nezhody</t>
  </si>
  <si>
    <t>Lack of fit</t>
  </si>
  <si>
    <t>Pure error</t>
  </si>
  <si>
    <t>yij priem</t>
  </si>
  <si>
    <t>yij</t>
  </si>
  <si>
    <t>(yij-yijpriem)^2</t>
  </si>
  <si>
    <t>pomocou kritickej oblasti W:</t>
  </si>
  <si>
    <t>&lt;&gt;</t>
  </si>
  <si>
    <t xml:space="preserve"> = Fkrit</t>
  </si>
  <si>
    <t>LACK OF FIT - rozklad suctu rezidualny stvorcov  (2 merania v kazdom bode)</t>
  </si>
  <si>
    <r>
      <t>SSE=SSPE+SSLF (</t>
    </r>
    <r>
      <rPr>
        <sz val="11"/>
        <color theme="3"/>
        <rFont val="Calibri"/>
        <family val="2"/>
        <charset val="238"/>
        <scheme val="minor"/>
      </rPr>
      <t>tento rozklad vyzaduje opakovane merania v bodoch xi</t>
    </r>
    <r>
      <rPr>
        <sz val="11"/>
        <color theme="1"/>
        <rFont val="Calibri"/>
        <family val="2"/>
        <charset val="238"/>
        <scheme val="minor"/>
      </rPr>
      <t>)</t>
    </r>
  </si>
  <si>
    <t>(yij priem-yij mod)^2</t>
  </si>
  <si>
    <t>(yij-yij mod)^2</t>
  </si>
  <si>
    <t xml:space="preserve">H0: SSPE=SSLF (linearny model je dostatocny, je adekvatny - no lack of fit) </t>
  </si>
  <si>
    <r>
      <t>H1: SSPE</t>
    </r>
    <r>
      <rPr>
        <sz val="11"/>
        <color theme="1"/>
        <rFont val="Calibri"/>
        <family val="2"/>
        <charset val="238"/>
      </rPr>
      <t>≠</t>
    </r>
    <r>
      <rPr>
        <sz val="11"/>
        <color theme="1"/>
        <rFont val="Calibri"/>
        <family val="2"/>
        <charset val="238"/>
        <scheme val="minor"/>
      </rPr>
      <t xml:space="preserve">SSLF (linearny model nie je dostatocny, nie je adekvatny -  lack of fit) </t>
    </r>
  </si>
  <si>
    <t>pomocou p hodnoty</t>
  </si>
  <si>
    <t>p=</t>
  </si>
  <si>
    <t xml:space="preserve"> =alfa</t>
  </si>
  <si>
    <t>Na hladine vyznamnosti alfa     mozno konstatovat, ze</t>
  </si>
  <si>
    <t>SSY =</t>
  </si>
  <si>
    <t>SSR =</t>
  </si>
  <si>
    <t>SSE =</t>
  </si>
  <si>
    <t>SSLF =</t>
  </si>
  <si>
    <t>SSPE =</t>
  </si>
  <si>
    <t>(yij-ypriem)^2</t>
  </si>
  <si>
    <t>(y priem-y mod)^2</t>
  </si>
  <si>
    <t>Pozn.: Ak by SSLF bolo vyznamne, potom zamietame H0 o adekvatnosti modelu v prospech alternativy H1, ktora tvrdi,  ze model nie je adekvatny a hladame zlozitejsi model.</t>
  </si>
  <si>
    <t>graficke riesenie</t>
  </si>
  <si>
    <t>Pozn.: Ak by SSLF bolo vyznamne, potom zamietame H0 o adekvatnosti modelu v prospech alternativy H1, ktora tvrdi,  ze model nie je adekvatny a budeme hladat zlozitejsi model.</t>
  </si>
  <si>
    <t>Štatistická významnosť regresného koeficientu (parametra lin. modelu)</t>
  </si>
  <si>
    <r>
      <t>t</t>
    </r>
    <r>
      <rPr>
        <vertAlign val="superscript"/>
        <sz val="11"/>
        <color theme="1"/>
        <rFont val="Calibri"/>
        <family val="2"/>
        <charset val="238"/>
        <scheme val="minor"/>
      </rPr>
      <t>kv</t>
    </r>
    <r>
      <rPr>
        <vertAlign val="subscript"/>
        <sz val="11"/>
        <color theme="1"/>
        <rFont val="Calibri"/>
        <family val="2"/>
        <charset val="238"/>
        <scheme val="minor"/>
      </rPr>
      <t>n-2</t>
    </r>
    <r>
      <rPr>
        <sz val="11"/>
        <color theme="1"/>
        <rFont val="Calibri"/>
        <family val="2"/>
        <charset val="238"/>
        <scheme val="minor"/>
      </rPr>
      <t>(1-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charset val="238"/>
      </rPr>
      <t>/2)=</t>
    </r>
  </si>
  <si>
    <t>Regresna analyza:</t>
  </si>
  <si>
    <t>F=     &lt;Fkrit=      t.j. H0 nezamietame (polozka SSLF nie je vyznamna, preto je model dostatocny - je vyhovujuci - zhodny s teoretickym)</t>
  </si>
  <si>
    <t>SSE=SSPE+SSLF (tento rozklad vyzaduje opakovane merania)</t>
  </si>
  <si>
    <r>
      <t xml:space="preserve"> Príklad1. Predpokladajme, ze medzi Y a X je linearna závislosť, t.j. plati</t>
    </r>
    <r>
      <rPr>
        <b/>
        <sz val="11"/>
        <color theme="1"/>
        <rFont val="Calibri"/>
        <family val="2"/>
        <charset val="238"/>
        <scheme val="minor"/>
      </rPr>
      <t xml:space="preserve"> Y= b</t>
    </r>
    <r>
      <rPr>
        <b/>
        <sz val="9"/>
        <color theme="1"/>
        <rFont val="Calibri"/>
        <family val="2"/>
        <charset val="238"/>
        <scheme val="minor"/>
      </rPr>
      <t>0</t>
    </r>
    <r>
      <rPr>
        <b/>
        <sz val="11"/>
        <color theme="1"/>
        <rFont val="Calibri"/>
        <family val="2"/>
        <charset val="238"/>
        <scheme val="minor"/>
      </rPr>
      <t>+b</t>
    </r>
    <r>
      <rPr>
        <b/>
        <sz val="9"/>
        <color theme="1"/>
        <rFont val="Calibri"/>
        <family val="2"/>
        <charset val="238"/>
        <scheme val="minor"/>
      </rPr>
      <t>1</t>
    </r>
    <r>
      <rPr>
        <b/>
        <sz val="11"/>
        <color theme="1"/>
        <rFont val="Calibri"/>
        <family val="2"/>
        <charset val="238"/>
        <scheme val="minor"/>
      </rPr>
      <t>*X</t>
    </r>
    <r>
      <rPr>
        <sz val="11"/>
        <color theme="1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</si>
</sst>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rgb="FFC00000"/>
      <name val="Arial"/>
      <family val="2"/>
      <charset val="238"/>
    </font>
    <font>
      <sz val="11"/>
      <color rgb="FFC0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vertAlign val="superscript"/>
      <sz val="9"/>
      <name val="Arial"/>
      <family val="2"/>
      <charset val="238"/>
    </font>
    <font>
      <vertAlign val="subscript"/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color theme="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b/>
      <sz val="11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1"/>
      <color theme="6" tint="-0.499984740745262"/>
      <name val="Calibri"/>
      <family val="2"/>
      <charset val="238"/>
      <scheme val="minor"/>
    </font>
    <font>
      <b/>
      <sz val="11"/>
      <color theme="6" tint="-0.499984740745262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11"/>
      <color rgb="FFFF00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8"/>
      <color indexed="81"/>
      <name val="Segoe UI"/>
      <family val="2"/>
      <charset val="238"/>
    </font>
    <font>
      <sz val="8"/>
      <color indexed="81"/>
      <name val="Segoe U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rgb="FFC00000"/>
      </left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 style="medium">
        <color rgb="FFC00000"/>
      </right>
      <top style="medium">
        <color rgb="FFC00000"/>
      </top>
      <bottom style="thin">
        <color indexed="64"/>
      </bottom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0000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Continuous"/>
    </xf>
    <xf numFmtId="0" fontId="0" fillId="0" borderId="0" xfId="0" applyFill="1"/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6" fillId="0" borderId="0" xfId="0" applyFont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6" fillId="0" borderId="0" xfId="0" applyFont="1" applyAlignment="1">
      <alignment horizontal="right"/>
    </xf>
    <xf numFmtId="0" fontId="0" fillId="2" borderId="0" xfId="0" applyFill="1"/>
    <xf numFmtId="0" fontId="0" fillId="0" borderId="0" xfId="0" applyAlignment="1">
      <alignment horizontal="righ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7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0" fontId="13" fillId="0" borderId="11" xfId="0" applyFont="1" applyBorder="1" applyAlignment="1">
      <alignment horizontal="left"/>
    </xf>
    <xf numFmtId="0" fontId="14" fillId="0" borderId="12" xfId="0" applyFont="1" applyFill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right"/>
    </xf>
    <xf numFmtId="0" fontId="13" fillId="2" borderId="15" xfId="0" applyFont="1" applyFill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5" fillId="0" borderId="0" xfId="0" applyFont="1" applyAlignment="1">
      <alignment horizontal="right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0" fontId="7" fillId="0" borderId="0" xfId="0" applyFont="1" applyFill="1" applyBorder="1" applyAlignment="1">
      <alignment horizontal="right"/>
    </xf>
    <xf numFmtId="0" fontId="0" fillId="0" borderId="17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2" borderId="7" xfId="0" applyFill="1" applyBorder="1"/>
    <xf numFmtId="0" fontId="0" fillId="2" borderId="0" xfId="0" applyFill="1" applyBorder="1"/>
    <xf numFmtId="0" fontId="0" fillId="2" borderId="8" xfId="0" applyFill="1" applyBorder="1"/>
    <xf numFmtId="0" fontId="7" fillId="0" borderId="0" xfId="0" applyFont="1" applyAlignment="1">
      <alignment horizontal="left"/>
    </xf>
    <xf numFmtId="0" fontId="0" fillId="2" borderId="17" xfId="0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13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15" fillId="2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2" fillId="0" borderId="0" xfId="0" applyFont="1"/>
    <xf numFmtId="0" fontId="0" fillId="3" borderId="0" xfId="0" applyFill="1"/>
    <xf numFmtId="0" fontId="0" fillId="0" borderId="21" xfId="0" applyFill="1" applyBorder="1" applyAlignment="1"/>
    <xf numFmtId="0" fontId="0" fillId="0" borderId="22" xfId="0" applyFill="1" applyBorder="1" applyAlignment="1"/>
    <xf numFmtId="0" fontId="0" fillId="0" borderId="23" xfId="0" applyFill="1" applyBorder="1" applyAlignment="1"/>
    <xf numFmtId="0" fontId="0" fillId="0" borderId="24" xfId="0" applyFill="1" applyBorder="1" applyAlignment="1"/>
    <xf numFmtId="0" fontId="0" fillId="0" borderId="25" xfId="0" applyFill="1" applyBorder="1" applyAlignment="1"/>
    <xf numFmtId="0" fontId="27" fillId="0" borderId="0" xfId="0" applyFont="1" applyFill="1" applyBorder="1" applyAlignment="1"/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0" fillId="0" borderId="29" xfId="0" applyFill="1" applyBorder="1" applyAlignment="1"/>
    <xf numFmtId="0" fontId="0" fillId="0" borderId="30" xfId="0" applyFill="1" applyBorder="1" applyAlignment="1"/>
    <xf numFmtId="0" fontId="0" fillId="0" borderId="31" xfId="0" applyFill="1" applyBorder="1" applyAlignment="1"/>
    <xf numFmtId="0" fontId="0" fillId="0" borderId="32" xfId="0" applyFill="1" applyBorder="1" applyAlignment="1"/>
    <xf numFmtId="0" fontId="0" fillId="0" borderId="33" xfId="0" applyFill="1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7" fillId="4" borderId="0" xfId="0" applyFont="1" applyFill="1" applyBorder="1" applyAlignment="1">
      <alignment horizontal="right"/>
    </xf>
    <xf numFmtId="0" fontId="7" fillId="4" borderId="0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left"/>
    </xf>
    <xf numFmtId="0" fontId="28" fillId="0" borderId="0" xfId="0" applyFont="1" applyFill="1" applyBorder="1" applyAlignment="1"/>
    <xf numFmtId="0" fontId="0" fillId="0" borderId="24" xfId="0" applyFill="1" applyBorder="1" applyAlignment="1">
      <alignment horizontal="center"/>
    </xf>
    <xf numFmtId="0" fontId="22" fillId="4" borderId="0" xfId="0" applyFont="1" applyFill="1" applyBorder="1" applyAlignment="1"/>
    <xf numFmtId="0" fontId="14" fillId="4" borderId="32" xfId="0" applyFont="1" applyFill="1" applyBorder="1" applyAlignment="1"/>
    <xf numFmtId="0" fontId="0" fillId="0" borderId="0" xfId="0" applyFont="1" applyFill="1" applyBorder="1" applyAlignment="1">
      <alignment horizontal="right"/>
    </xf>
    <xf numFmtId="0" fontId="26" fillId="0" borderId="0" xfId="0" applyFont="1"/>
    <xf numFmtId="0" fontId="14" fillId="0" borderId="0" xfId="0" applyFont="1"/>
    <xf numFmtId="0" fontId="0" fillId="0" borderId="0" xfId="0" applyFill="1" applyAlignment="1">
      <alignment horizontal="right"/>
    </xf>
    <xf numFmtId="0" fontId="0" fillId="2" borderId="34" xfId="0" applyFill="1" applyBorder="1"/>
    <xf numFmtId="0" fontId="0" fillId="0" borderId="34" xfId="0" applyBorder="1" applyAlignment="1">
      <alignment horizontal="center"/>
    </xf>
    <xf numFmtId="0" fontId="0" fillId="2" borderId="0" xfId="0" applyFill="1" applyAlignment="1">
      <alignment horizontal="left"/>
    </xf>
    <xf numFmtId="0" fontId="0" fillId="0" borderId="8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2" fillId="2" borderId="0" xfId="0" applyFont="1" applyFill="1"/>
    <xf numFmtId="0" fontId="32" fillId="2" borderId="7" xfId="0" applyFont="1" applyFill="1" applyBorder="1"/>
    <xf numFmtId="0" fontId="32" fillId="2" borderId="8" xfId="0" applyFont="1" applyFill="1" applyBorder="1"/>
    <xf numFmtId="0" fontId="33" fillId="0" borderId="0" xfId="0" applyFont="1"/>
    <xf numFmtId="0" fontId="14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15" xfId="0" applyBorder="1"/>
    <xf numFmtId="0" fontId="13" fillId="0" borderId="15" xfId="0" applyFont="1" applyBorder="1" applyAlignment="1">
      <alignment horizontal="left"/>
    </xf>
    <xf numFmtId="0" fontId="0" fillId="0" borderId="35" xfId="0" applyBorder="1"/>
    <xf numFmtId="0" fontId="13" fillId="0" borderId="15" xfId="0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2" borderId="0" xfId="0" applyFill="1" applyBorder="1" applyAlignment="1"/>
    <xf numFmtId="0" fontId="1" fillId="2" borderId="0" xfId="0" applyFont="1" applyFill="1" applyBorder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14" fillId="2" borderId="0" xfId="0" applyFont="1" applyFill="1" applyBorder="1" applyAlignment="1"/>
    <xf numFmtId="0" fontId="0" fillId="2" borderId="34" xfId="0" applyFill="1" applyBorder="1" applyAlignment="1">
      <alignment horizontal="left"/>
    </xf>
    <xf numFmtId="0" fontId="20" fillId="0" borderId="0" xfId="0" applyFont="1"/>
    <xf numFmtId="0" fontId="0" fillId="0" borderId="0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35" fillId="0" borderId="0" xfId="0" applyFont="1"/>
    <xf numFmtId="0" fontId="0" fillId="2" borderId="4" xfId="0" applyFill="1" applyBorder="1" applyAlignment="1">
      <alignment horizontal="center"/>
    </xf>
    <xf numFmtId="0" fontId="34" fillId="2" borderId="4" xfId="0" applyFont="1" applyFill="1" applyBorder="1" applyAlignment="1">
      <alignment horizontal="center"/>
    </xf>
    <xf numFmtId="0" fontId="36" fillId="0" borderId="0" xfId="0" applyFont="1"/>
    <xf numFmtId="0" fontId="0" fillId="2" borderId="4" xfId="0" applyFill="1" applyBorder="1"/>
    <xf numFmtId="0" fontId="32" fillId="0" borderId="0" xfId="0" applyFont="1" applyAlignment="1">
      <alignment horizontal="center"/>
    </xf>
    <xf numFmtId="0" fontId="35" fillId="2" borderId="0" xfId="0" applyFont="1" applyFill="1"/>
    <xf numFmtId="0" fontId="0" fillId="2" borderId="5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3" xfId="0" applyFill="1" applyBorder="1"/>
    <xf numFmtId="0" fontId="0" fillId="2" borderId="10" xfId="0" applyFill="1" applyBorder="1"/>
    <xf numFmtId="49" fontId="20" fillId="0" borderId="0" xfId="0" applyNumberFormat="1" applyFont="1" applyFill="1"/>
    <xf numFmtId="0" fontId="4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97F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7" Type="http://schemas.openxmlformats.org/officeDocument/2006/relationships/image" Target="../media/image26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1</xdr:row>
      <xdr:rowOff>166687</xdr:rowOff>
    </xdr:from>
    <xdr:to>
      <xdr:col>9</xdr:col>
      <xdr:colOff>457200</xdr:colOff>
      <xdr:row>2</xdr:row>
      <xdr:rowOff>157162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357187"/>
          <a:ext cx="13049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9</xdr:col>
      <xdr:colOff>561975</xdr:colOff>
      <xdr:row>3</xdr:row>
      <xdr:rowOff>180975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571500"/>
          <a:ext cx="16478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226018</xdr:colOff>
      <xdr:row>36</xdr:row>
      <xdr:rowOff>139907</xdr:rowOff>
    </xdr:from>
    <xdr:to>
      <xdr:col>10</xdr:col>
      <xdr:colOff>476115</xdr:colOff>
      <xdr:row>38</xdr:row>
      <xdr:rowOff>184523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989" y="7020319"/>
          <a:ext cx="855214" cy="425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439058</xdr:colOff>
      <xdr:row>37</xdr:row>
      <xdr:rowOff>32657</xdr:rowOff>
    </xdr:from>
    <xdr:to>
      <xdr:col>3</xdr:col>
      <xdr:colOff>94797</xdr:colOff>
      <xdr:row>38</xdr:row>
      <xdr:rowOff>51707</xdr:rowOff>
    </xdr:to>
    <xdr:pic>
      <xdr:nvPicPr>
        <xdr:cNvPr id="5" name="Obrázok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058" y="6912428"/>
          <a:ext cx="135391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419099</xdr:colOff>
      <xdr:row>37</xdr:row>
      <xdr:rowOff>37138</xdr:rowOff>
    </xdr:from>
    <xdr:to>
      <xdr:col>8</xdr:col>
      <xdr:colOff>82549</xdr:colOff>
      <xdr:row>38</xdr:row>
      <xdr:rowOff>40821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5442" y="6916909"/>
          <a:ext cx="817336" cy="194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217715</xdr:colOff>
      <xdr:row>36</xdr:row>
      <xdr:rowOff>165812</xdr:rowOff>
    </xdr:from>
    <xdr:to>
      <xdr:col>5</xdr:col>
      <xdr:colOff>537029</xdr:colOff>
      <xdr:row>38</xdr:row>
      <xdr:rowOff>163739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5486" y="6855083"/>
          <a:ext cx="863600" cy="378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384630</xdr:colOff>
      <xdr:row>12</xdr:row>
      <xdr:rowOff>155121</xdr:rowOff>
    </xdr:from>
    <xdr:to>
      <xdr:col>7</xdr:col>
      <xdr:colOff>202190</xdr:colOff>
      <xdr:row>14</xdr:row>
      <xdr:rowOff>88446</xdr:rowOff>
    </xdr:to>
    <xdr:pic>
      <xdr:nvPicPr>
        <xdr:cNvPr id="8" name="Obrázok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0973" y="2441121"/>
          <a:ext cx="42716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443594</xdr:colOff>
      <xdr:row>12</xdr:row>
      <xdr:rowOff>138322</xdr:rowOff>
    </xdr:from>
    <xdr:to>
      <xdr:col>8</xdr:col>
      <xdr:colOff>362858</xdr:colOff>
      <xdr:row>14</xdr:row>
      <xdr:rowOff>98425</xdr:rowOff>
    </xdr:to>
    <xdr:pic>
      <xdr:nvPicPr>
        <xdr:cNvPr id="9" name="Obrázok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9537" y="2424322"/>
          <a:ext cx="463550" cy="341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34636</xdr:colOff>
      <xdr:row>50</xdr:row>
      <xdr:rowOff>23262</xdr:rowOff>
    </xdr:from>
    <xdr:to>
      <xdr:col>11</xdr:col>
      <xdr:colOff>8659</xdr:colOff>
      <xdr:row>51</xdr:row>
      <xdr:rowOff>34636</xdr:rowOff>
    </xdr:to>
    <xdr:pic>
      <xdr:nvPicPr>
        <xdr:cNvPr id="10" name="Obrázok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5136" y="8490987"/>
          <a:ext cx="2279073" cy="201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478972</xdr:colOff>
      <xdr:row>29</xdr:row>
      <xdr:rowOff>38372</xdr:rowOff>
    </xdr:from>
    <xdr:to>
      <xdr:col>8</xdr:col>
      <xdr:colOff>315685</xdr:colOff>
      <xdr:row>30</xdr:row>
      <xdr:rowOff>29935</xdr:rowOff>
    </xdr:to>
    <xdr:pic>
      <xdr:nvPicPr>
        <xdr:cNvPr id="11" name="Obrázok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1029" y="5394143"/>
          <a:ext cx="1534885" cy="182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485118</xdr:colOff>
      <xdr:row>3</xdr:row>
      <xdr:rowOff>171450</xdr:rowOff>
    </xdr:from>
    <xdr:to>
      <xdr:col>14</xdr:col>
      <xdr:colOff>190065</xdr:colOff>
      <xdr:row>20</xdr:row>
      <xdr:rowOff>15438</xdr:rowOff>
    </xdr:to>
    <xdr:pic>
      <xdr:nvPicPr>
        <xdr:cNvPr id="4" name="Obrázok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183" t="26370" r="26553" b="30735"/>
        <a:stretch/>
      </xdr:blipFill>
      <xdr:spPr>
        <a:xfrm>
          <a:off x="6200118" y="742950"/>
          <a:ext cx="4248372" cy="3092013"/>
        </a:xfrm>
        <a:prstGeom prst="rect">
          <a:avLst/>
        </a:prstGeom>
      </xdr:spPr>
    </xdr:pic>
    <xdr:clientData/>
  </xdr:twoCellAnchor>
  <xdr:twoCellAnchor>
    <xdr:from>
      <xdr:col>5</xdr:col>
      <xdr:colOff>904875</xdr:colOff>
      <xdr:row>43</xdr:row>
      <xdr:rowOff>66675</xdr:rowOff>
    </xdr:from>
    <xdr:to>
      <xdr:col>7</xdr:col>
      <xdr:colOff>390525</xdr:colOff>
      <xdr:row>45</xdr:row>
      <xdr:rowOff>123825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8372475"/>
          <a:ext cx="13239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333375</xdr:colOff>
      <xdr:row>27</xdr:row>
      <xdr:rowOff>19050</xdr:rowOff>
    </xdr:from>
    <xdr:to>
      <xdr:col>13</xdr:col>
      <xdr:colOff>333375</xdr:colOff>
      <xdr:row>28</xdr:row>
      <xdr:rowOff>47625</xdr:rowOff>
    </xdr:to>
    <xdr:pic>
      <xdr:nvPicPr>
        <xdr:cNvPr id="5" name="Obrázok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5191125"/>
          <a:ext cx="12192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161925</xdr:colOff>
      <xdr:row>43</xdr:row>
      <xdr:rowOff>0</xdr:rowOff>
    </xdr:from>
    <xdr:to>
      <xdr:col>13</xdr:col>
      <xdr:colOff>19050</xdr:colOff>
      <xdr:row>44</xdr:row>
      <xdr:rowOff>38100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8305800"/>
          <a:ext cx="1076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466725</xdr:colOff>
      <xdr:row>43</xdr:row>
      <xdr:rowOff>190500</xdr:rowOff>
    </xdr:from>
    <xdr:to>
      <xdr:col>8</xdr:col>
      <xdr:colOff>400050</xdr:colOff>
      <xdr:row>44</xdr:row>
      <xdr:rowOff>28575</xdr:rowOff>
    </xdr:to>
    <xdr:cxnSp macro="">
      <xdr:nvCxnSpPr>
        <xdr:cNvPr id="7" name="Rovná spojovacia šípka 6"/>
        <xdr:cNvCxnSpPr/>
      </xdr:nvCxnSpPr>
      <xdr:spPr>
        <a:xfrm flipH="1">
          <a:off x="6181725" y="8496300"/>
          <a:ext cx="581025" cy="1143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647700</xdr:colOff>
      <xdr:row>48</xdr:row>
      <xdr:rowOff>19050</xdr:rowOff>
    </xdr:from>
    <xdr:to>
      <xdr:col>7</xdr:col>
      <xdr:colOff>447675</xdr:colOff>
      <xdr:row>49</xdr:row>
      <xdr:rowOff>19050</xdr:rowOff>
    </xdr:to>
    <xdr:pic>
      <xdr:nvPicPr>
        <xdr:cNvPr id="8" name="Obrázok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9410700"/>
          <a:ext cx="1638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485776</xdr:colOff>
      <xdr:row>47</xdr:row>
      <xdr:rowOff>152400</xdr:rowOff>
    </xdr:from>
    <xdr:to>
      <xdr:col>8</xdr:col>
      <xdr:colOff>114300</xdr:colOff>
      <xdr:row>48</xdr:row>
      <xdr:rowOff>19050</xdr:rowOff>
    </xdr:to>
    <xdr:cxnSp macro="">
      <xdr:nvCxnSpPr>
        <xdr:cNvPr id="9" name="Rovná spojovacia šípka 8"/>
        <xdr:cNvCxnSpPr/>
      </xdr:nvCxnSpPr>
      <xdr:spPr>
        <a:xfrm flipH="1">
          <a:off x="6200776" y="9353550"/>
          <a:ext cx="276224" cy="571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7</xdr:row>
      <xdr:rowOff>95250</xdr:rowOff>
    </xdr:from>
    <xdr:to>
      <xdr:col>12</xdr:col>
      <xdr:colOff>0</xdr:colOff>
      <xdr:row>15</xdr:row>
      <xdr:rowOff>123825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428750"/>
          <a:ext cx="285750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447675</xdr:colOff>
      <xdr:row>16</xdr:row>
      <xdr:rowOff>152400</xdr:rowOff>
    </xdr:from>
    <xdr:to>
      <xdr:col>6</xdr:col>
      <xdr:colOff>342900</xdr:colOff>
      <xdr:row>18</xdr:row>
      <xdr:rowOff>114300</xdr:rowOff>
    </xdr:to>
    <xdr:pic>
      <xdr:nvPicPr>
        <xdr:cNvPr id="5" name="Obrázo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3200400"/>
          <a:ext cx="5048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16</xdr:row>
      <xdr:rowOff>152400</xdr:rowOff>
    </xdr:from>
    <xdr:to>
      <xdr:col>7</xdr:col>
      <xdr:colOff>504825</xdr:colOff>
      <xdr:row>18</xdr:row>
      <xdr:rowOff>114300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200400"/>
          <a:ext cx="5048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180975</xdr:colOff>
      <xdr:row>16</xdr:row>
      <xdr:rowOff>152400</xdr:rowOff>
    </xdr:from>
    <xdr:to>
      <xdr:col>9</xdr:col>
      <xdr:colOff>85725</xdr:colOff>
      <xdr:row>18</xdr:row>
      <xdr:rowOff>114300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3200400"/>
          <a:ext cx="51435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58</xdr:row>
      <xdr:rowOff>19050</xdr:rowOff>
    </xdr:from>
    <xdr:to>
      <xdr:col>0</xdr:col>
      <xdr:colOff>257175</xdr:colOff>
      <xdr:row>59</xdr:row>
      <xdr:rowOff>38100</xdr:rowOff>
    </xdr:to>
    <xdr:pic>
      <xdr:nvPicPr>
        <xdr:cNvPr id="13" name="Obrázok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258550"/>
          <a:ext cx="1524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381000</xdr:colOff>
      <xdr:row>50</xdr:row>
      <xdr:rowOff>9525</xdr:rowOff>
    </xdr:from>
    <xdr:to>
      <xdr:col>13</xdr:col>
      <xdr:colOff>142875</xdr:colOff>
      <xdr:row>53</xdr:row>
      <xdr:rowOff>85725</xdr:rowOff>
    </xdr:to>
    <xdr:pic>
      <xdr:nvPicPr>
        <xdr:cNvPr id="15" name="Obrázok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9791700"/>
          <a:ext cx="98107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600075</xdr:colOff>
      <xdr:row>40</xdr:row>
      <xdr:rowOff>180975</xdr:rowOff>
    </xdr:from>
    <xdr:to>
      <xdr:col>15</xdr:col>
      <xdr:colOff>104775</xdr:colOff>
      <xdr:row>43</xdr:row>
      <xdr:rowOff>133350</xdr:rowOff>
    </xdr:to>
    <xdr:pic>
      <xdr:nvPicPr>
        <xdr:cNvPr id="17" name="Obrázok 1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7858125"/>
          <a:ext cx="32385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47</xdr:row>
      <xdr:rowOff>104775</xdr:rowOff>
    </xdr:from>
    <xdr:to>
      <xdr:col>2</xdr:col>
      <xdr:colOff>266700</xdr:colOff>
      <xdr:row>50</xdr:row>
      <xdr:rowOff>47625</xdr:rowOff>
    </xdr:to>
    <xdr:pic>
      <xdr:nvPicPr>
        <xdr:cNvPr id="18" name="Obrázok 1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305925"/>
          <a:ext cx="14287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50</xdr:row>
      <xdr:rowOff>104775</xdr:rowOff>
    </xdr:from>
    <xdr:to>
      <xdr:col>2</xdr:col>
      <xdr:colOff>352425</xdr:colOff>
      <xdr:row>53</xdr:row>
      <xdr:rowOff>57150</xdr:rowOff>
    </xdr:to>
    <xdr:pic>
      <xdr:nvPicPr>
        <xdr:cNvPr id="19" name="Obrázok 1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886950"/>
          <a:ext cx="15144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53</xdr:row>
      <xdr:rowOff>95250</xdr:rowOff>
    </xdr:from>
    <xdr:to>
      <xdr:col>2</xdr:col>
      <xdr:colOff>228600</xdr:colOff>
      <xdr:row>56</xdr:row>
      <xdr:rowOff>9525</xdr:rowOff>
    </xdr:to>
    <xdr:pic>
      <xdr:nvPicPr>
        <xdr:cNvPr id="20" name="Obrázok 1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48925"/>
          <a:ext cx="13906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19050</xdr:colOff>
      <xdr:row>41</xdr:row>
      <xdr:rowOff>76200</xdr:rowOff>
    </xdr:from>
    <xdr:to>
      <xdr:col>25</xdr:col>
      <xdr:colOff>66136</xdr:colOff>
      <xdr:row>47</xdr:row>
      <xdr:rowOff>180795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477625" y="7943850"/>
          <a:ext cx="4314286" cy="14380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84</xdr:row>
      <xdr:rowOff>19050</xdr:rowOff>
    </xdr:from>
    <xdr:to>
      <xdr:col>0</xdr:col>
      <xdr:colOff>257175</xdr:colOff>
      <xdr:row>85</xdr:row>
      <xdr:rowOff>38100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268075"/>
          <a:ext cx="1524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361950</xdr:colOff>
      <xdr:row>102</xdr:row>
      <xdr:rowOff>180975</xdr:rowOff>
    </xdr:from>
    <xdr:to>
      <xdr:col>3</xdr:col>
      <xdr:colOff>123825</xdr:colOff>
      <xdr:row>106</xdr:row>
      <xdr:rowOff>66675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9888200"/>
          <a:ext cx="98107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104775</xdr:colOff>
      <xdr:row>92</xdr:row>
      <xdr:rowOff>95250</xdr:rowOff>
    </xdr:from>
    <xdr:to>
      <xdr:col>8</xdr:col>
      <xdr:colOff>409575</xdr:colOff>
      <xdr:row>95</xdr:row>
      <xdr:rowOff>47625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17887950"/>
          <a:ext cx="32385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73</xdr:row>
      <xdr:rowOff>104775</xdr:rowOff>
    </xdr:from>
    <xdr:to>
      <xdr:col>2</xdr:col>
      <xdr:colOff>266700</xdr:colOff>
      <xdr:row>76</xdr:row>
      <xdr:rowOff>47625</xdr:rowOff>
    </xdr:to>
    <xdr:pic>
      <xdr:nvPicPr>
        <xdr:cNvPr id="5" name="Obrázok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248775"/>
          <a:ext cx="14287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76</xdr:row>
      <xdr:rowOff>104775</xdr:rowOff>
    </xdr:from>
    <xdr:to>
      <xdr:col>2</xdr:col>
      <xdr:colOff>352425</xdr:colOff>
      <xdr:row>79</xdr:row>
      <xdr:rowOff>57150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829800"/>
          <a:ext cx="15144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79</xdr:row>
      <xdr:rowOff>95250</xdr:rowOff>
    </xdr:from>
    <xdr:to>
      <xdr:col>2</xdr:col>
      <xdr:colOff>228600</xdr:colOff>
      <xdr:row>82</xdr:row>
      <xdr:rowOff>9525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391775"/>
          <a:ext cx="13906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80</xdr:row>
      <xdr:rowOff>19050</xdr:rowOff>
    </xdr:from>
    <xdr:to>
      <xdr:col>0</xdr:col>
      <xdr:colOff>257175</xdr:colOff>
      <xdr:row>81</xdr:row>
      <xdr:rowOff>38100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525750"/>
          <a:ext cx="1524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361950</xdr:colOff>
      <xdr:row>94</xdr:row>
      <xdr:rowOff>180975</xdr:rowOff>
    </xdr:from>
    <xdr:to>
      <xdr:col>3</xdr:col>
      <xdr:colOff>123825</xdr:colOff>
      <xdr:row>98</xdr:row>
      <xdr:rowOff>66675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8364200"/>
          <a:ext cx="98107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104775</xdr:colOff>
      <xdr:row>84</xdr:row>
      <xdr:rowOff>95250</xdr:rowOff>
    </xdr:from>
    <xdr:to>
      <xdr:col>8</xdr:col>
      <xdr:colOff>409575</xdr:colOff>
      <xdr:row>87</xdr:row>
      <xdr:rowOff>47625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16363950"/>
          <a:ext cx="32385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69</xdr:row>
      <xdr:rowOff>104775</xdr:rowOff>
    </xdr:from>
    <xdr:to>
      <xdr:col>2</xdr:col>
      <xdr:colOff>266700</xdr:colOff>
      <xdr:row>72</xdr:row>
      <xdr:rowOff>47625</xdr:rowOff>
    </xdr:to>
    <xdr:pic>
      <xdr:nvPicPr>
        <xdr:cNvPr id="5" name="Obrázok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515975"/>
          <a:ext cx="14287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72</xdr:row>
      <xdr:rowOff>104775</xdr:rowOff>
    </xdr:from>
    <xdr:to>
      <xdr:col>2</xdr:col>
      <xdr:colOff>352425</xdr:colOff>
      <xdr:row>75</xdr:row>
      <xdr:rowOff>57150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4087475"/>
          <a:ext cx="15144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75</xdr:row>
      <xdr:rowOff>95250</xdr:rowOff>
    </xdr:from>
    <xdr:to>
      <xdr:col>2</xdr:col>
      <xdr:colOff>228600</xdr:colOff>
      <xdr:row>78</xdr:row>
      <xdr:rowOff>9525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4649450"/>
          <a:ext cx="13906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4"/>
  <sheetViews>
    <sheetView tabSelected="1" zoomScale="85" zoomScaleNormal="85" workbookViewId="0">
      <selection activeCell="M5" sqref="M5"/>
    </sheetView>
  </sheetViews>
  <sheetFormatPr defaultRowHeight="15" x14ac:dyDescent="0.25"/>
  <cols>
    <col min="1" max="1" width="12.5703125" customWidth="1"/>
    <col min="2" max="3" width="8.140625" customWidth="1"/>
    <col min="5" max="6" width="8.140625" customWidth="1"/>
    <col min="8" max="9" width="8.140625" customWidth="1"/>
    <col min="13" max="13" width="9.140625" customWidth="1"/>
  </cols>
  <sheetData>
    <row r="1" spans="1:13" x14ac:dyDescent="0.25">
      <c r="A1" t="s">
        <v>278</v>
      </c>
    </row>
    <row r="2" spans="1:13" x14ac:dyDescent="0.25">
      <c r="A2" t="s">
        <v>105</v>
      </c>
      <c r="G2" s="10" t="s">
        <v>30</v>
      </c>
      <c r="H2" s="11"/>
      <c r="I2" s="11"/>
      <c r="J2" s="11"/>
      <c r="K2" s="12"/>
      <c r="M2" s="13" t="s">
        <v>31</v>
      </c>
    </row>
    <row r="3" spans="1:13" x14ac:dyDescent="0.25">
      <c r="A3" t="s">
        <v>106</v>
      </c>
      <c r="G3" s="14"/>
      <c r="H3" s="15"/>
      <c r="I3" s="15"/>
      <c r="J3" s="15"/>
      <c r="K3" s="16"/>
    </row>
    <row r="4" spans="1:13" x14ac:dyDescent="0.25">
      <c r="B4" s="17" t="s">
        <v>0</v>
      </c>
      <c r="C4" s="18" t="s">
        <v>1</v>
      </c>
      <c r="D4" s="1"/>
      <c r="E4" s="1"/>
      <c r="F4" s="1"/>
      <c r="G4" s="14"/>
      <c r="H4" s="15"/>
      <c r="I4" s="15"/>
      <c r="J4" s="15"/>
      <c r="K4" s="16"/>
      <c r="M4" s="19" t="s">
        <v>32</v>
      </c>
    </row>
    <row r="5" spans="1:13" x14ac:dyDescent="0.25">
      <c r="B5" s="20">
        <v>9</v>
      </c>
      <c r="C5" s="21">
        <v>3.9</v>
      </c>
      <c r="D5" s="1"/>
      <c r="E5" s="1"/>
      <c r="F5" s="1"/>
      <c r="G5" s="22"/>
      <c r="H5" s="23"/>
      <c r="I5" s="23"/>
      <c r="J5" s="23"/>
      <c r="K5" s="24"/>
    </row>
    <row r="6" spans="1:13" x14ac:dyDescent="0.25">
      <c r="B6" s="20">
        <v>12</v>
      </c>
      <c r="C6" s="21">
        <v>4.8</v>
      </c>
      <c r="D6" s="1"/>
      <c r="E6" s="1"/>
      <c r="F6" s="1"/>
    </row>
    <row r="7" spans="1:13" x14ac:dyDescent="0.25">
      <c r="B7" s="20">
        <v>13</v>
      </c>
      <c r="C7" s="21">
        <v>4.5999999999999996</v>
      </c>
      <c r="D7" s="1"/>
      <c r="E7" s="1"/>
      <c r="F7" s="1"/>
      <c r="G7" s="25" t="s">
        <v>33</v>
      </c>
      <c r="H7" s="26"/>
    </row>
    <row r="8" spans="1:13" x14ac:dyDescent="0.25">
      <c r="B8" s="20">
        <v>13</v>
      </c>
      <c r="C8" s="21">
        <v>4.9000000000000004</v>
      </c>
      <c r="D8" s="1"/>
      <c r="E8" s="1"/>
      <c r="F8" s="1"/>
      <c r="G8" s="25" t="s">
        <v>34</v>
      </c>
      <c r="H8" s="26"/>
    </row>
    <row r="9" spans="1:13" x14ac:dyDescent="0.25">
      <c r="B9" s="20">
        <v>14</v>
      </c>
      <c r="C9" s="21">
        <v>5.7</v>
      </c>
      <c r="D9" s="1"/>
      <c r="E9" s="1"/>
      <c r="F9" s="1"/>
      <c r="G9" s="25" t="s">
        <v>35</v>
      </c>
      <c r="H9" s="26"/>
    </row>
    <row r="10" spans="1:13" x14ac:dyDescent="0.25">
      <c r="B10" s="20">
        <v>17</v>
      </c>
      <c r="C10" s="21">
        <v>5.9</v>
      </c>
      <c r="D10" s="1"/>
      <c r="E10" s="1"/>
      <c r="F10" s="1"/>
      <c r="G10" s="25" t="s">
        <v>36</v>
      </c>
      <c r="H10" s="26"/>
    </row>
    <row r="11" spans="1:13" x14ac:dyDescent="0.25">
      <c r="B11" s="27"/>
      <c r="C11" s="27"/>
      <c r="D11" s="27"/>
      <c r="E11" s="27"/>
      <c r="F11" s="27"/>
      <c r="G11" s="25" t="s">
        <v>37</v>
      </c>
      <c r="H11" s="26"/>
    </row>
    <row r="12" spans="1:13" x14ac:dyDescent="0.25">
      <c r="A12" t="s">
        <v>107</v>
      </c>
      <c r="B12" s="20"/>
    </row>
    <row r="13" spans="1:13" x14ac:dyDescent="0.25">
      <c r="K13" s="20"/>
      <c r="L13" s="20"/>
    </row>
    <row r="14" spans="1:13" x14ac:dyDescent="0.25">
      <c r="A14" s="19" t="s">
        <v>108</v>
      </c>
    </row>
    <row r="16" spans="1:13" ht="16.5" x14ac:dyDescent="0.3">
      <c r="A16" s="27" t="s">
        <v>38</v>
      </c>
      <c r="B16" s="28"/>
      <c r="C16" s="29"/>
      <c r="D16" s="30" t="s">
        <v>39</v>
      </c>
      <c r="E16" s="28"/>
      <c r="F16" s="29"/>
      <c r="G16" s="27" t="s">
        <v>40</v>
      </c>
      <c r="H16" s="28"/>
      <c r="I16" s="29"/>
    </row>
    <row r="17" spans="1:10" x14ac:dyDescent="0.25">
      <c r="A17" s="1"/>
      <c r="B17" s="28"/>
      <c r="C17" s="29"/>
      <c r="D17" s="1"/>
      <c r="E17" s="28"/>
      <c r="F17" s="29"/>
      <c r="G17" s="1"/>
      <c r="H17" s="28"/>
      <c r="I17" s="29"/>
    </row>
    <row r="18" spans="1:10" x14ac:dyDescent="0.25">
      <c r="A18" s="27" t="s">
        <v>38</v>
      </c>
      <c r="B18" s="31"/>
      <c r="C18" s="1"/>
      <c r="D18" s="30" t="s">
        <v>41</v>
      </c>
      <c r="E18" s="31"/>
      <c r="F18" s="1"/>
      <c r="G18" s="27" t="s">
        <v>42</v>
      </c>
      <c r="H18" s="31"/>
    </row>
    <row r="19" spans="1:10" x14ac:dyDescent="0.25">
      <c r="A19" s="30" t="s">
        <v>43</v>
      </c>
      <c r="B19" s="31"/>
      <c r="C19" s="1"/>
      <c r="D19" s="1"/>
      <c r="E19" s="1"/>
      <c r="F19" s="1"/>
      <c r="G19" s="1"/>
      <c r="H19" s="1"/>
    </row>
    <row r="20" spans="1:10" x14ac:dyDescent="0.25">
      <c r="A20" s="30" t="s">
        <v>44</v>
      </c>
      <c r="B20" s="31"/>
      <c r="C20" s="1"/>
      <c r="D20" s="1"/>
      <c r="E20" s="1"/>
      <c r="F20" s="1"/>
      <c r="G20" s="1"/>
      <c r="H20" s="1"/>
    </row>
    <row r="21" spans="1:10" x14ac:dyDescent="0.25">
      <c r="A21" s="32" t="s">
        <v>45</v>
      </c>
      <c r="B21" s="33"/>
      <c r="C21" s="34"/>
      <c r="D21" s="34"/>
      <c r="E21" s="35"/>
      <c r="F21" s="1"/>
      <c r="G21" s="1"/>
      <c r="H21" s="1"/>
    </row>
    <row r="22" spans="1:10" x14ac:dyDescent="0.25">
      <c r="A22" s="36" t="s">
        <v>46</v>
      </c>
      <c r="B22" s="37">
        <f>B19</f>
        <v>0</v>
      </c>
      <c r="C22" s="38" t="s">
        <v>47</v>
      </c>
      <c r="D22" s="37">
        <f>B20</f>
        <v>0</v>
      </c>
      <c r="E22" s="39" t="s">
        <v>48</v>
      </c>
      <c r="F22" s="1"/>
      <c r="G22" s="1"/>
      <c r="H22" s="1"/>
    </row>
    <row r="23" spans="1:10" x14ac:dyDescent="0.25">
      <c r="A23" s="56"/>
      <c r="B23" s="57"/>
      <c r="C23" s="57"/>
      <c r="D23" s="57"/>
      <c r="E23" s="55"/>
      <c r="F23" s="1"/>
      <c r="G23" s="1"/>
      <c r="H23" s="1"/>
    </row>
    <row r="24" spans="1:10" x14ac:dyDescent="0.25">
      <c r="A24" s="19" t="s">
        <v>82</v>
      </c>
      <c r="B24" s="57"/>
      <c r="C24" s="57"/>
      <c r="D24" s="57"/>
      <c r="E24" s="55"/>
      <c r="F24" s="1"/>
      <c r="G24" s="1"/>
      <c r="H24" s="1"/>
    </row>
    <row r="25" spans="1:10" s="60" customFormat="1" x14ac:dyDescent="0.25">
      <c r="A25" s="58" t="s">
        <v>84</v>
      </c>
      <c r="B25" s="58"/>
      <c r="C25" s="58"/>
      <c r="D25" s="58"/>
      <c r="E25" s="59"/>
    </row>
    <row r="26" spans="1:10" s="60" customFormat="1" x14ac:dyDescent="0.25">
      <c r="A26" t="s">
        <v>83</v>
      </c>
      <c r="B26" s="58"/>
      <c r="C26" s="58"/>
      <c r="D26" s="61"/>
      <c r="E26" s="59"/>
    </row>
    <row r="27" spans="1:10" s="60" customFormat="1" x14ac:dyDescent="0.25">
      <c r="A27" s="58" t="s">
        <v>86</v>
      </c>
      <c r="B27" s="58"/>
      <c r="C27" s="58"/>
      <c r="D27" s="58"/>
      <c r="E27" s="59"/>
    </row>
    <row r="28" spans="1:10" s="60" customFormat="1" x14ac:dyDescent="0.25">
      <c r="A28" t="s">
        <v>85</v>
      </c>
      <c r="B28" s="58"/>
      <c r="C28" s="58"/>
      <c r="D28" s="61"/>
    </row>
    <row r="30" spans="1:10" x14ac:dyDescent="0.25">
      <c r="A30" s="19" t="s">
        <v>109</v>
      </c>
      <c r="B30" s="41"/>
      <c r="C30" s="41"/>
      <c r="D30" s="41"/>
      <c r="E30" s="42"/>
      <c r="G30" s="1"/>
      <c r="H30" s="1"/>
    </row>
    <row r="31" spans="1:10" x14ac:dyDescent="0.25">
      <c r="A31" s="40"/>
      <c r="B31" s="43" t="s">
        <v>49</v>
      </c>
      <c r="C31" s="28"/>
      <c r="D31" s="29"/>
      <c r="E31" s="42"/>
      <c r="F31" s="27" t="s">
        <v>50</v>
      </c>
      <c r="G31" s="44" t="s">
        <v>51</v>
      </c>
      <c r="H31" s="1"/>
      <c r="I31" s="27" t="s">
        <v>52</v>
      </c>
      <c r="J31" s="45"/>
    </row>
    <row r="32" spans="1:10" x14ac:dyDescent="0.25">
      <c r="A32" s="40"/>
      <c r="C32" s="28"/>
      <c r="D32" s="29"/>
      <c r="E32" s="42"/>
      <c r="G32" s="44" t="s">
        <v>53</v>
      </c>
      <c r="H32" s="1"/>
      <c r="J32" s="45"/>
    </row>
    <row r="33" spans="1:10" x14ac:dyDescent="0.25">
      <c r="A33" s="40"/>
      <c r="C33" s="46"/>
      <c r="D33" s="46"/>
      <c r="E33" s="42"/>
      <c r="F33" s="1"/>
      <c r="G33" s="1"/>
      <c r="H33" s="1"/>
    </row>
    <row r="34" spans="1:10" x14ac:dyDescent="0.25">
      <c r="A34" s="40"/>
      <c r="B34" s="43" t="s">
        <v>54</v>
      </c>
      <c r="C34" s="28"/>
      <c r="D34" s="29"/>
      <c r="E34" s="42"/>
      <c r="F34" s="27" t="s">
        <v>55</v>
      </c>
      <c r="G34" s="45"/>
      <c r="H34" s="1"/>
    </row>
    <row r="35" spans="1:10" x14ac:dyDescent="0.25">
      <c r="A35" s="40"/>
      <c r="C35" s="28"/>
      <c r="D35" s="29"/>
      <c r="E35" s="42"/>
      <c r="F35" s="1"/>
      <c r="G35" s="45"/>
      <c r="H35" s="1"/>
    </row>
    <row r="36" spans="1:10" x14ac:dyDescent="0.25">
      <c r="A36" s="40"/>
      <c r="C36" s="46"/>
      <c r="D36" s="46"/>
      <c r="E36" s="42"/>
      <c r="F36" s="1"/>
      <c r="G36" s="1"/>
      <c r="H36" s="1"/>
    </row>
    <row r="37" spans="1:10" x14ac:dyDescent="0.25">
      <c r="A37" s="19" t="s">
        <v>110</v>
      </c>
    </row>
    <row r="38" spans="1:10" x14ac:dyDescent="0.25">
      <c r="A38" s="19"/>
    </row>
    <row r="39" spans="1:10" x14ac:dyDescent="0.25">
      <c r="A39" s="19"/>
    </row>
    <row r="40" spans="1:10" x14ac:dyDescent="0.25">
      <c r="B40" s="1" t="s">
        <v>56</v>
      </c>
      <c r="C40" s="1" t="s">
        <v>57</v>
      </c>
      <c r="F40" s="1" t="s">
        <v>56</v>
      </c>
      <c r="G40" s="1" t="s">
        <v>57</v>
      </c>
    </row>
    <row r="41" spans="1:10" x14ac:dyDescent="0.25">
      <c r="A41" s="47" t="s">
        <v>58</v>
      </c>
      <c r="B41" s="31"/>
      <c r="C41" s="31"/>
      <c r="D41" s="1"/>
    </row>
    <row r="42" spans="1:10" ht="15.75" x14ac:dyDescent="0.3">
      <c r="A42" s="47" t="s">
        <v>59</v>
      </c>
      <c r="B42" s="31"/>
      <c r="C42" s="31"/>
      <c r="D42" s="1"/>
      <c r="E42" s="30" t="s">
        <v>60</v>
      </c>
      <c r="F42" s="31"/>
      <c r="G42" s="31"/>
      <c r="H42" s="1"/>
    </row>
    <row r="43" spans="1:10" x14ac:dyDescent="0.25">
      <c r="A43" s="47" t="s">
        <v>61</v>
      </c>
      <c r="B43" s="31"/>
      <c r="C43" s="31"/>
      <c r="D43" s="1"/>
      <c r="E43" s="30" t="s">
        <v>62</v>
      </c>
      <c r="F43" s="31"/>
      <c r="G43" s="31"/>
      <c r="H43" s="1"/>
    </row>
    <row r="44" spans="1:10" ht="15.75" x14ac:dyDescent="0.3">
      <c r="A44" s="47" t="s">
        <v>63</v>
      </c>
      <c r="B44" s="31"/>
      <c r="C44" s="31"/>
      <c r="D44" s="1"/>
      <c r="E44" s="30" t="s">
        <v>64</v>
      </c>
      <c r="F44" s="31"/>
      <c r="G44" s="31"/>
      <c r="H44" s="1"/>
    </row>
    <row r="45" spans="1:10" ht="15.75" x14ac:dyDescent="0.3">
      <c r="A45" s="47" t="s">
        <v>65</v>
      </c>
      <c r="B45" s="31"/>
      <c r="C45" s="31"/>
      <c r="D45" s="1"/>
      <c r="E45" s="30" t="s">
        <v>66</v>
      </c>
      <c r="F45" s="31"/>
      <c r="G45" s="31"/>
      <c r="H45" s="1"/>
    </row>
    <row r="46" spans="1:10" x14ac:dyDescent="0.25">
      <c r="A46" s="47" t="s">
        <v>67</v>
      </c>
      <c r="B46" s="31"/>
      <c r="C46" s="31"/>
      <c r="D46" s="1"/>
      <c r="E46" s="30" t="s">
        <v>68</v>
      </c>
      <c r="F46" s="31"/>
      <c r="G46" s="31"/>
      <c r="H46" s="1"/>
      <c r="I46" s="30" t="s">
        <v>69</v>
      </c>
      <c r="J46" s="26"/>
    </row>
    <row r="47" spans="1:10" x14ac:dyDescent="0.25">
      <c r="A47" s="1"/>
      <c r="B47" s="1"/>
      <c r="C47" s="1"/>
      <c r="D47" s="1"/>
      <c r="E47" s="1"/>
      <c r="F47" s="1"/>
      <c r="G47" s="1"/>
      <c r="H47" s="1"/>
    </row>
    <row r="48" spans="1:10" x14ac:dyDescent="0.25">
      <c r="A48" s="30" t="s">
        <v>43</v>
      </c>
      <c r="B48" s="31"/>
      <c r="C48" s="1"/>
      <c r="D48" s="1"/>
      <c r="E48" s="1"/>
      <c r="F48" s="1"/>
      <c r="G48" s="1"/>
      <c r="H48" s="1"/>
    </row>
    <row r="49" spans="1:15" x14ac:dyDescent="0.25">
      <c r="A49" s="30" t="s">
        <v>44</v>
      </c>
      <c r="B49" s="31"/>
      <c r="C49" s="1"/>
      <c r="D49" s="1"/>
      <c r="E49" s="1"/>
      <c r="F49" s="1"/>
      <c r="G49" s="1"/>
      <c r="H49" s="1"/>
    </row>
    <row r="51" spans="1:15" x14ac:dyDescent="0.25">
      <c r="A51" s="19" t="s">
        <v>111</v>
      </c>
    </row>
    <row r="53" spans="1:15" x14ac:dyDescent="0.25">
      <c r="A53" s="43" t="s">
        <v>70</v>
      </c>
      <c r="B53" s="21">
        <v>1</v>
      </c>
      <c r="C53" s="29"/>
      <c r="E53" s="27" t="s">
        <v>50</v>
      </c>
      <c r="F53" s="44" t="s">
        <v>51</v>
      </c>
      <c r="H53" s="27" t="s">
        <v>71</v>
      </c>
      <c r="I53" s="45"/>
    </row>
    <row r="54" spans="1:15" x14ac:dyDescent="0.25">
      <c r="B54" s="21">
        <v>1</v>
      </c>
      <c r="C54" s="29"/>
      <c r="F54" s="44" t="s">
        <v>53</v>
      </c>
      <c r="I54" s="45"/>
    </row>
    <row r="55" spans="1:15" x14ac:dyDescent="0.25">
      <c r="B55" s="21">
        <v>1</v>
      </c>
      <c r="C55" s="29"/>
      <c r="I55" s="45"/>
    </row>
    <row r="56" spans="1:15" x14ac:dyDescent="0.25">
      <c r="B56" s="21">
        <v>1</v>
      </c>
      <c r="C56" s="29"/>
      <c r="I56" s="45"/>
    </row>
    <row r="57" spans="1:15" x14ac:dyDescent="0.25">
      <c r="B57" s="21">
        <v>1</v>
      </c>
      <c r="C57" s="29"/>
      <c r="I57" s="45"/>
    </row>
    <row r="58" spans="1:15" x14ac:dyDescent="0.25">
      <c r="B58" s="21">
        <v>1</v>
      </c>
      <c r="C58" s="29"/>
      <c r="I58" s="45"/>
    </row>
    <row r="60" spans="1:15" x14ac:dyDescent="0.25">
      <c r="A60" s="30" t="s">
        <v>72</v>
      </c>
      <c r="B60" s="48"/>
      <c r="C60" s="49"/>
      <c r="D60" s="49"/>
      <c r="E60" s="49"/>
      <c r="F60" s="49"/>
      <c r="G60" s="50"/>
    </row>
    <row r="61" spans="1:15" x14ac:dyDescent="0.25">
      <c r="B61" s="48"/>
      <c r="C61" s="49"/>
      <c r="D61" s="49"/>
      <c r="E61" s="49"/>
      <c r="F61" s="49"/>
      <c r="G61" s="50"/>
    </row>
    <row r="63" spans="1:15" x14ac:dyDescent="0.25">
      <c r="A63" s="30" t="s">
        <v>73</v>
      </c>
      <c r="B63" s="48"/>
      <c r="C63" s="50"/>
      <c r="E63" s="30" t="s">
        <v>74</v>
      </c>
      <c r="F63" s="48"/>
      <c r="G63" s="50"/>
      <c r="I63" s="30" t="s">
        <v>75</v>
      </c>
      <c r="J63" s="48"/>
      <c r="K63" s="49"/>
      <c r="L63" s="49"/>
      <c r="M63" s="49"/>
      <c r="N63" s="49"/>
      <c r="O63" s="50"/>
    </row>
    <row r="64" spans="1:15" x14ac:dyDescent="0.25">
      <c r="B64" s="48"/>
      <c r="C64" s="50"/>
      <c r="F64" s="48"/>
      <c r="G64" s="50"/>
      <c r="J64" s="48"/>
      <c r="K64" s="49"/>
      <c r="L64" s="49"/>
      <c r="M64" s="49"/>
      <c r="N64" s="49"/>
      <c r="O64" s="50"/>
    </row>
    <row r="66" spans="1:6" x14ac:dyDescent="0.25">
      <c r="A66" s="51" t="s">
        <v>76</v>
      </c>
      <c r="C66" s="52"/>
    </row>
    <row r="67" spans="1:6" x14ac:dyDescent="0.25">
      <c r="C67" s="52"/>
    </row>
    <row r="69" spans="1:6" x14ac:dyDescent="0.25">
      <c r="A69" s="19" t="s">
        <v>112</v>
      </c>
    </row>
    <row r="70" spans="1:6" x14ac:dyDescent="0.25">
      <c r="A70" s="30" t="s">
        <v>77</v>
      </c>
      <c r="B70" s="31"/>
    </row>
    <row r="71" spans="1:6" x14ac:dyDescent="0.25">
      <c r="A71" s="30"/>
      <c r="B71" s="134"/>
    </row>
    <row r="72" spans="1:6" x14ac:dyDescent="0.25">
      <c r="A72" s="30" t="s">
        <v>78</v>
      </c>
      <c r="B72" s="31"/>
    </row>
    <row r="73" spans="1:6" x14ac:dyDescent="0.25">
      <c r="A73" s="30"/>
      <c r="B73" s="134"/>
    </row>
    <row r="74" spans="1:6" x14ac:dyDescent="0.25">
      <c r="A74" s="30" t="s">
        <v>68</v>
      </c>
      <c r="B74" s="31"/>
    </row>
    <row r="75" spans="1:6" x14ac:dyDescent="0.25">
      <c r="A75" s="30"/>
      <c r="B75" s="134"/>
    </row>
    <row r="76" spans="1:6" x14ac:dyDescent="0.25">
      <c r="A76" s="30" t="s">
        <v>69</v>
      </c>
      <c r="B76" s="26"/>
    </row>
    <row r="77" spans="1:6" s="7" customFormat="1" x14ac:dyDescent="0.25">
      <c r="A77" s="135"/>
    </row>
    <row r="78" spans="1:6" x14ac:dyDescent="0.25">
      <c r="A78" s="30" t="s">
        <v>58</v>
      </c>
      <c r="B78" s="26"/>
    </row>
    <row r="79" spans="1:6" s="7" customFormat="1" x14ac:dyDescent="0.25">
      <c r="A79" s="135"/>
    </row>
    <row r="80" spans="1:6" x14ac:dyDescent="0.25">
      <c r="A80" s="63" t="s">
        <v>101</v>
      </c>
      <c r="B80" s="62"/>
      <c r="C80" s="62"/>
      <c r="D80" s="62"/>
      <c r="E80" s="59"/>
      <c r="F80" s="64"/>
    </row>
    <row r="81" spans="1:10" x14ac:dyDescent="0.25">
      <c r="A81" s="30"/>
    </row>
    <row r="82" spans="1:10" x14ac:dyDescent="0.25">
      <c r="A82" s="19" t="s">
        <v>113</v>
      </c>
    </row>
    <row r="83" spans="1:10" x14ac:dyDescent="0.25">
      <c r="B83" s="15"/>
      <c r="C83" s="15"/>
      <c r="D83" s="15"/>
      <c r="E83" s="15"/>
      <c r="F83" s="15"/>
      <c r="G83" s="15"/>
      <c r="H83" s="15"/>
      <c r="I83" s="15"/>
      <c r="J83" s="15"/>
    </row>
    <row r="84" spans="1:10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</row>
    <row r="85" spans="1:10" x14ac:dyDescent="0.25">
      <c r="A85" s="15"/>
      <c r="B85" s="6"/>
      <c r="C85" s="15"/>
      <c r="D85" s="15"/>
      <c r="E85" s="15"/>
      <c r="F85" s="15"/>
      <c r="G85" s="15"/>
      <c r="H85" s="15"/>
      <c r="I85" s="15"/>
      <c r="J85" s="15"/>
    </row>
    <row r="86" spans="1:10" x14ac:dyDescent="0.25">
      <c r="A86" s="6"/>
      <c r="B86" s="2"/>
      <c r="C86" s="15"/>
      <c r="D86" s="15"/>
      <c r="E86" s="15"/>
      <c r="F86" s="15"/>
      <c r="G86" s="15"/>
      <c r="H86" s="15"/>
      <c r="I86" s="15"/>
      <c r="J86" s="15"/>
    </row>
    <row r="87" spans="1:10" x14ac:dyDescent="0.25">
      <c r="A87" s="2"/>
      <c r="B87" s="2"/>
      <c r="C87" s="15"/>
      <c r="D87" s="15"/>
      <c r="E87" s="15"/>
      <c r="F87" s="15"/>
      <c r="G87" s="15"/>
      <c r="H87" s="15"/>
      <c r="I87" s="15"/>
      <c r="J87" s="15"/>
    </row>
    <row r="88" spans="1:10" x14ac:dyDescent="0.25">
      <c r="A88" s="2"/>
      <c r="B88" s="2"/>
      <c r="C88" s="15"/>
      <c r="D88" s="15"/>
      <c r="E88" s="15"/>
      <c r="F88" s="15"/>
      <c r="G88" s="15"/>
      <c r="H88" s="15"/>
      <c r="I88" s="15"/>
      <c r="J88" s="15"/>
    </row>
    <row r="89" spans="1:10" x14ac:dyDescent="0.25">
      <c r="A89" s="2"/>
      <c r="B89" s="2"/>
      <c r="C89" s="15"/>
      <c r="D89" s="15"/>
      <c r="E89" s="15"/>
      <c r="F89" s="15"/>
      <c r="G89" s="15"/>
      <c r="H89" s="15"/>
      <c r="I89" s="15"/>
      <c r="J89" s="15"/>
    </row>
    <row r="90" spans="1:10" x14ac:dyDescent="0.25">
      <c r="A90" s="2"/>
      <c r="B90" s="2"/>
      <c r="C90" s="15"/>
      <c r="D90" s="15"/>
      <c r="E90" s="15"/>
      <c r="F90" s="15"/>
      <c r="G90" s="15"/>
      <c r="H90" s="15"/>
      <c r="I90" s="15"/>
      <c r="J90" s="15"/>
    </row>
    <row r="91" spans="1:10" x14ac:dyDescent="0.25">
      <c r="A91" s="2"/>
      <c r="B91" s="15"/>
      <c r="C91" s="15"/>
      <c r="D91" s="15"/>
      <c r="E91" s="15"/>
      <c r="F91" s="15"/>
      <c r="G91" s="15"/>
      <c r="H91" s="15"/>
      <c r="I91" s="15"/>
      <c r="J91" s="15"/>
    </row>
    <row r="92" spans="1:10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</row>
    <row r="93" spans="1:10" x14ac:dyDescent="0.25">
      <c r="A93" s="15"/>
      <c r="B93" s="53"/>
      <c r="C93" s="53"/>
      <c r="D93" s="53"/>
      <c r="E93" s="53"/>
      <c r="F93" s="53"/>
      <c r="G93" s="15"/>
      <c r="H93" s="15"/>
      <c r="I93" s="15"/>
      <c r="J93" s="15"/>
    </row>
    <row r="94" spans="1:10" x14ac:dyDescent="0.25">
      <c r="A94" s="53"/>
      <c r="B94" s="2"/>
      <c r="C94" s="2"/>
      <c r="D94" s="2"/>
      <c r="E94" s="2"/>
      <c r="F94" s="2"/>
      <c r="G94" s="15"/>
      <c r="H94" s="15"/>
      <c r="I94" s="15"/>
      <c r="J94" s="15"/>
    </row>
    <row r="95" spans="1:10" x14ac:dyDescent="0.25">
      <c r="A95" s="2"/>
      <c r="B95" s="2"/>
      <c r="C95" s="2"/>
      <c r="D95" s="2"/>
      <c r="E95" s="2"/>
      <c r="F95" s="2"/>
      <c r="G95" s="15"/>
      <c r="H95" s="15"/>
      <c r="I95" s="15"/>
      <c r="J95" s="15"/>
    </row>
    <row r="96" spans="1:10" x14ac:dyDescent="0.25">
      <c r="A96" s="2"/>
      <c r="B96" s="2"/>
      <c r="C96" s="2"/>
      <c r="D96" s="2"/>
      <c r="E96" s="2"/>
      <c r="F96" s="2"/>
      <c r="G96" s="15"/>
      <c r="H96" s="15"/>
      <c r="I96" s="15"/>
      <c r="J96" s="15"/>
    </row>
    <row r="97" spans="1:12" x14ac:dyDescent="0.25">
      <c r="A97" s="2"/>
      <c r="B97" s="15"/>
      <c r="C97" s="15"/>
      <c r="D97" s="15"/>
      <c r="E97" s="15"/>
      <c r="F97" s="15"/>
      <c r="G97" s="15"/>
      <c r="H97" s="15"/>
      <c r="I97" s="15"/>
      <c r="J97" s="15"/>
    </row>
    <row r="98" spans="1:12" x14ac:dyDescent="0.25">
      <c r="A98" s="15"/>
      <c r="B98" s="53"/>
      <c r="C98" s="53"/>
      <c r="D98" s="53"/>
      <c r="E98" s="53"/>
      <c r="F98" s="53"/>
      <c r="G98" s="53"/>
      <c r="H98" s="53"/>
      <c r="I98" s="53"/>
      <c r="J98" s="15"/>
    </row>
    <row r="99" spans="1:12" x14ac:dyDescent="0.25">
      <c r="A99" s="53"/>
      <c r="B99" s="2"/>
      <c r="C99" s="2"/>
      <c r="D99" s="2"/>
      <c r="E99" s="2"/>
      <c r="F99" s="2"/>
      <c r="G99" s="2"/>
      <c r="H99" s="2"/>
      <c r="I99" s="2"/>
      <c r="J99" s="15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15"/>
    </row>
    <row r="101" spans="1:12" x14ac:dyDescent="0.25">
      <c r="A101" s="2"/>
    </row>
    <row r="102" spans="1:12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132"/>
      <c r="K102" s="7"/>
      <c r="L102" s="7"/>
    </row>
    <row r="103" spans="1:12" x14ac:dyDescent="0.25">
      <c r="A103" s="133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pans="1:12" x14ac:dyDescent="0.25">
      <c r="A104" s="95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1:12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1:12" x14ac:dyDescent="0.25">
      <c r="A106" s="95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pans="1:12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1:12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1:12" x14ac:dyDescent="0.25">
      <c r="A109" s="133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0" spans="1:12" x14ac:dyDescent="0.25">
      <c r="A110" s="95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pans="1:12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</row>
    <row r="112" spans="1:12" x14ac:dyDescent="0.25">
      <c r="A112" s="95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1:12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</row>
    <row r="114" spans="1:12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</row>
  </sheetData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workbookViewId="0">
      <selection activeCell="Y24" sqref="Y24"/>
    </sheetView>
  </sheetViews>
  <sheetFormatPr defaultRowHeight="15" x14ac:dyDescent="0.25"/>
  <cols>
    <col min="1" max="1" width="9.140625" customWidth="1"/>
  </cols>
  <sheetData>
    <row r="1" spans="1:13" x14ac:dyDescent="0.25">
      <c r="A1" t="s">
        <v>181</v>
      </c>
      <c r="B1" t="s">
        <v>182</v>
      </c>
    </row>
    <row r="2" spans="1:13" x14ac:dyDescent="0.25">
      <c r="B2" t="s">
        <v>183</v>
      </c>
    </row>
    <row r="3" spans="1:13" x14ac:dyDescent="0.25">
      <c r="B3" s="97" t="s">
        <v>184</v>
      </c>
      <c r="C3" s="97">
        <v>1</v>
      </c>
      <c r="D3" s="97">
        <v>2</v>
      </c>
      <c r="E3" s="97">
        <v>3</v>
      </c>
      <c r="F3" s="97">
        <v>4</v>
      </c>
      <c r="G3" s="97">
        <v>5</v>
      </c>
      <c r="H3" s="97">
        <v>6</v>
      </c>
      <c r="I3" s="97">
        <v>7</v>
      </c>
      <c r="J3" s="97">
        <v>8</v>
      </c>
      <c r="K3" s="97">
        <v>9</v>
      </c>
      <c r="L3" s="97">
        <v>10</v>
      </c>
    </row>
    <row r="4" spans="1:13" x14ac:dyDescent="0.25">
      <c r="B4" s="97" t="s">
        <v>185</v>
      </c>
      <c r="C4" s="97">
        <v>2.1299000000000001</v>
      </c>
      <c r="D4" s="97">
        <v>2.1532</v>
      </c>
      <c r="E4" s="97">
        <v>2.1610999999999998</v>
      </c>
      <c r="F4" s="97">
        <v>2.1516000000000002</v>
      </c>
      <c r="G4" s="97">
        <v>2.1282000000000001</v>
      </c>
      <c r="H4" s="97">
        <v>2.0807000000000002</v>
      </c>
      <c r="I4" s="97">
        <v>2.0266000000000002</v>
      </c>
      <c r="J4" s="97">
        <v>1.9594</v>
      </c>
      <c r="K4" s="97">
        <v>1.8758999999999999</v>
      </c>
      <c r="L4" s="97">
        <v>1.7723</v>
      </c>
    </row>
    <row r="5" spans="1:13" x14ac:dyDescent="0.25">
      <c r="B5" t="s">
        <v>186</v>
      </c>
    </row>
    <row r="7" spans="1:13" x14ac:dyDescent="0.25">
      <c r="B7" s="104" t="s">
        <v>193</v>
      </c>
      <c r="H7" s="10" t="s">
        <v>30</v>
      </c>
      <c r="I7" s="11"/>
      <c r="J7" s="11"/>
      <c r="K7" s="11"/>
      <c r="L7" s="11"/>
      <c r="M7" s="12"/>
    </row>
    <row r="8" spans="1:13" x14ac:dyDescent="0.25">
      <c r="H8" s="14"/>
      <c r="I8" s="15"/>
      <c r="J8" s="15"/>
      <c r="K8" s="15"/>
      <c r="L8" s="15"/>
      <c r="M8" s="16"/>
    </row>
    <row r="9" spans="1:13" x14ac:dyDescent="0.25">
      <c r="B9" s="25" t="s">
        <v>33</v>
      </c>
      <c r="C9" s="98"/>
      <c r="H9" s="14"/>
      <c r="I9" s="15"/>
      <c r="J9" s="15"/>
      <c r="K9" s="15"/>
      <c r="L9" s="15"/>
      <c r="M9" s="16"/>
    </row>
    <row r="10" spans="1:13" x14ac:dyDescent="0.25">
      <c r="B10" s="25" t="s">
        <v>34</v>
      </c>
      <c r="C10" s="98"/>
      <c r="H10" s="14"/>
      <c r="I10" s="15"/>
      <c r="J10" s="15"/>
      <c r="K10" s="15"/>
      <c r="L10" s="15"/>
      <c r="M10" s="16"/>
    </row>
    <row r="11" spans="1:13" x14ac:dyDescent="0.25">
      <c r="B11" s="25" t="s">
        <v>35</v>
      </c>
      <c r="C11" s="98"/>
      <c r="H11" s="14"/>
      <c r="I11" s="15"/>
      <c r="J11" s="15"/>
      <c r="K11" s="15"/>
      <c r="L11" s="15"/>
      <c r="M11" s="16"/>
    </row>
    <row r="12" spans="1:13" x14ac:dyDescent="0.25">
      <c r="B12" s="25" t="s">
        <v>187</v>
      </c>
      <c r="C12" s="98"/>
      <c r="H12" s="14"/>
      <c r="I12" s="15"/>
      <c r="J12" s="15"/>
      <c r="K12" s="15"/>
      <c r="L12" s="15"/>
      <c r="M12" s="16"/>
    </row>
    <row r="13" spans="1:13" x14ac:dyDescent="0.25">
      <c r="B13" s="25" t="s">
        <v>188</v>
      </c>
      <c r="C13" s="98"/>
      <c r="H13" s="14"/>
      <c r="I13" s="15"/>
      <c r="J13" s="15"/>
      <c r="K13" s="15"/>
      <c r="L13" s="15"/>
      <c r="M13" s="16"/>
    </row>
    <row r="14" spans="1:13" x14ac:dyDescent="0.25">
      <c r="B14" s="25" t="s">
        <v>36</v>
      </c>
      <c r="C14" s="98"/>
      <c r="H14" s="14"/>
      <c r="I14" s="15"/>
      <c r="J14" s="15"/>
      <c r="K14" s="15"/>
      <c r="L14" s="15"/>
      <c r="M14" s="16"/>
    </row>
    <row r="15" spans="1:13" x14ac:dyDescent="0.25">
      <c r="B15" s="25" t="s">
        <v>37</v>
      </c>
      <c r="C15" s="98"/>
      <c r="H15" s="14"/>
      <c r="I15" s="15"/>
      <c r="J15" s="15"/>
      <c r="K15" s="15"/>
      <c r="L15" s="15"/>
      <c r="M15" s="16"/>
    </row>
    <row r="16" spans="1:13" x14ac:dyDescent="0.25">
      <c r="B16" s="25" t="s">
        <v>189</v>
      </c>
      <c r="C16" s="98"/>
      <c r="H16" s="22"/>
      <c r="I16" s="23"/>
      <c r="J16" s="23"/>
      <c r="K16" s="23"/>
      <c r="L16" s="23"/>
      <c r="M16" s="24"/>
    </row>
    <row r="18" spans="1:19" x14ac:dyDescent="0.25">
      <c r="A18" s="19" t="s">
        <v>108</v>
      </c>
    </row>
    <row r="20" spans="1:19" ht="15.75" x14ac:dyDescent="0.3">
      <c r="A20" s="27" t="s">
        <v>38</v>
      </c>
      <c r="B20" s="28"/>
      <c r="C20" s="100"/>
      <c r="D20" s="29"/>
      <c r="F20" s="30" t="s">
        <v>39</v>
      </c>
      <c r="G20" s="102"/>
      <c r="H20" s="100"/>
      <c r="I20" s="29"/>
      <c r="K20" s="30" t="s">
        <v>190</v>
      </c>
      <c r="L20" s="28"/>
      <c r="M20" s="101"/>
      <c r="N20" s="29"/>
      <c r="P20" s="30" t="s">
        <v>191</v>
      </c>
      <c r="Q20" s="28"/>
      <c r="R20" s="100"/>
      <c r="S20" s="103"/>
    </row>
    <row r="21" spans="1:19" x14ac:dyDescent="0.25">
      <c r="B21" s="28"/>
      <c r="C21" s="100"/>
      <c r="D21" s="29"/>
      <c r="F21" s="1"/>
      <c r="G21" s="102"/>
      <c r="H21" s="100"/>
      <c r="I21" s="29"/>
      <c r="K21" s="1"/>
      <c r="L21" s="28"/>
      <c r="M21" s="101"/>
      <c r="N21" s="29"/>
      <c r="P21" s="1"/>
      <c r="Q21" s="28"/>
      <c r="R21" s="100"/>
      <c r="S21" s="103"/>
    </row>
    <row r="22" spans="1:19" x14ac:dyDescent="0.25">
      <c r="B22" s="28"/>
      <c r="C22" s="100"/>
      <c r="D22" s="29"/>
      <c r="G22" s="102"/>
      <c r="H22" s="100"/>
      <c r="I22" s="29"/>
      <c r="L22" s="28"/>
      <c r="M22" s="101"/>
      <c r="N22" s="29"/>
      <c r="Q22" s="28"/>
      <c r="R22" s="100"/>
      <c r="S22" s="103"/>
    </row>
    <row r="23" spans="1:19" ht="15.75" x14ac:dyDescent="0.3">
      <c r="A23" s="27" t="s">
        <v>38</v>
      </c>
      <c r="B23" s="49"/>
      <c r="F23" s="30" t="s">
        <v>41</v>
      </c>
      <c r="G23" s="49"/>
      <c r="K23" s="30" t="s">
        <v>190</v>
      </c>
      <c r="L23" s="49"/>
      <c r="P23" s="30" t="s">
        <v>191</v>
      </c>
      <c r="Q23" s="49"/>
    </row>
    <row r="24" spans="1:19" x14ac:dyDescent="0.25">
      <c r="A24" s="30" t="s">
        <v>43</v>
      </c>
      <c r="B24" s="31"/>
    </row>
    <row r="25" spans="1:19" x14ac:dyDescent="0.25">
      <c r="A25" s="30" t="s">
        <v>44</v>
      </c>
      <c r="B25" s="31"/>
    </row>
    <row r="26" spans="1:19" x14ac:dyDescent="0.25">
      <c r="A26" s="30" t="s">
        <v>192</v>
      </c>
      <c r="B26" s="31"/>
    </row>
    <row r="27" spans="1:19" x14ac:dyDescent="0.25">
      <c r="A27" s="107"/>
      <c r="B27" s="107"/>
      <c r="C27" s="107"/>
      <c r="D27" s="107"/>
      <c r="E27" s="107"/>
      <c r="F27" s="107"/>
      <c r="G27" s="107"/>
      <c r="H27" s="107"/>
    </row>
    <row r="28" spans="1:19" x14ac:dyDescent="0.25">
      <c r="A28" s="55" t="s">
        <v>194</v>
      </c>
      <c r="B28" s="105"/>
      <c r="C28" s="106"/>
      <c r="D28" s="106"/>
      <c r="E28" s="106"/>
      <c r="F28" s="15"/>
      <c r="G28" s="15"/>
      <c r="H28" s="109"/>
    </row>
    <row r="29" spans="1:19" x14ac:dyDescent="0.25">
      <c r="A29" s="110" t="s">
        <v>46</v>
      </c>
      <c r="B29" s="37">
        <f>B24</f>
        <v>0</v>
      </c>
      <c r="C29" s="38" t="s">
        <v>47</v>
      </c>
      <c r="D29" s="37">
        <f>B25</f>
        <v>0</v>
      </c>
      <c r="E29" s="108" t="s">
        <v>48</v>
      </c>
      <c r="F29" s="38" t="s">
        <v>47</v>
      </c>
      <c r="G29" s="37">
        <f>B26</f>
        <v>0</v>
      </c>
      <c r="H29" s="39" t="s">
        <v>195</v>
      </c>
    </row>
    <row r="31" spans="1:19" x14ac:dyDescent="0.25">
      <c r="A31" s="19" t="s">
        <v>196</v>
      </c>
    </row>
    <row r="35" spans="1:12" x14ac:dyDescent="0.25">
      <c r="J35" s="15"/>
    </row>
    <row r="48" spans="1:12" x14ac:dyDescent="0.25">
      <c r="A48" s="19" t="s">
        <v>113</v>
      </c>
      <c r="L48" s="15"/>
    </row>
    <row r="49" spans="1:12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2" x14ac:dyDescent="0.25">
      <c r="A50" s="15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1:12" x14ac:dyDescent="0.25">
      <c r="A51" s="15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</row>
    <row r="52" spans="1:12" x14ac:dyDescent="0.25">
      <c r="A52" s="15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</row>
    <row r="53" spans="1:12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2" x14ac:dyDescent="0.25">
      <c r="A54" s="15"/>
      <c r="B54" s="20"/>
      <c r="C54" s="20"/>
      <c r="D54" s="20"/>
      <c r="E54" s="15"/>
      <c r="F54" s="15"/>
      <c r="G54" s="15"/>
      <c r="H54" s="15"/>
      <c r="I54" s="15"/>
      <c r="J54" s="15"/>
      <c r="K54" s="15"/>
    </row>
    <row r="55" spans="1:12" x14ac:dyDescent="0.25">
      <c r="A55" s="15"/>
      <c r="B55" s="20"/>
      <c r="C55" s="20"/>
      <c r="D55" s="20"/>
      <c r="E55" s="15"/>
      <c r="F55" s="15"/>
      <c r="G55" s="15"/>
      <c r="H55" s="15"/>
      <c r="I55" s="15"/>
      <c r="J55" s="15"/>
      <c r="K55" s="15"/>
    </row>
    <row r="56" spans="1:12" x14ac:dyDescent="0.25">
      <c r="A56" s="15"/>
      <c r="B56" s="20"/>
      <c r="C56" s="20"/>
      <c r="D56" s="20"/>
      <c r="E56" s="15"/>
      <c r="F56" s="15"/>
      <c r="G56" s="15"/>
      <c r="H56" s="15"/>
      <c r="I56" s="15"/>
      <c r="J56" s="15"/>
      <c r="K56" s="15"/>
    </row>
    <row r="57" spans="1:12" x14ac:dyDescent="0.25">
      <c r="A57" s="15"/>
      <c r="B57" s="20"/>
      <c r="C57" s="20"/>
      <c r="D57" s="20"/>
      <c r="E57" s="15"/>
      <c r="F57" s="15"/>
      <c r="G57" s="15"/>
      <c r="H57" s="15"/>
      <c r="I57" s="15"/>
      <c r="J57" s="15"/>
      <c r="K57" s="15"/>
    </row>
    <row r="58" spans="1:12" x14ac:dyDescent="0.25">
      <c r="A58" s="15"/>
      <c r="B58" s="20"/>
      <c r="C58" s="20"/>
      <c r="D58" s="20"/>
      <c r="E58" s="15"/>
      <c r="F58" s="15"/>
      <c r="G58" s="15"/>
      <c r="H58" s="15"/>
      <c r="I58" s="15"/>
      <c r="J58" s="15"/>
      <c r="K58" s="15"/>
    </row>
    <row r="59" spans="1:12" x14ac:dyDescent="0.25">
      <c r="A59" s="15"/>
      <c r="B59" s="20"/>
      <c r="C59" s="20"/>
      <c r="D59" s="20"/>
      <c r="E59" s="15"/>
      <c r="F59" s="15"/>
      <c r="G59" s="15"/>
      <c r="H59" s="15"/>
      <c r="I59" s="15"/>
      <c r="J59" s="15"/>
      <c r="K59" s="15"/>
    </row>
    <row r="60" spans="1:12" x14ac:dyDescent="0.25">
      <c r="A60" s="15"/>
      <c r="B60" s="20"/>
      <c r="C60" s="20"/>
      <c r="D60" s="20"/>
      <c r="E60" s="15"/>
      <c r="F60" s="15"/>
      <c r="G60" s="15"/>
      <c r="H60" s="15"/>
      <c r="I60" s="15"/>
      <c r="J60" s="15"/>
      <c r="K60" s="15"/>
    </row>
    <row r="61" spans="1:12" x14ac:dyDescent="0.25">
      <c r="A61" s="15"/>
      <c r="B61" s="20"/>
      <c r="C61" s="20"/>
      <c r="D61" s="20"/>
      <c r="E61" s="15"/>
      <c r="F61" s="15"/>
      <c r="G61" s="15"/>
      <c r="H61" s="15"/>
      <c r="I61" s="15"/>
      <c r="J61" s="15"/>
      <c r="K61" s="15"/>
    </row>
    <row r="62" spans="1:12" x14ac:dyDescent="0.25">
      <c r="A62" s="15"/>
      <c r="B62" s="20"/>
      <c r="C62" s="20"/>
      <c r="D62" s="20"/>
      <c r="E62" s="15"/>
      <c r="F62" s="15"/>
      <c r="G62" s="15"/>
      <c r="H62" s="15"/>
      <c r="I62" s="15"/>
      <c r="J62" s="15"/>
      <c r="K62" s="15"/>
    </row>
    <row r="63" spans="1:12" x14ac:dyDescent="0.25">
      <c r="A63" s="15"/>
      <c r="B63" s="20"/>
      <c r="C63" s="20"/>
      <c r="D63" s="20"/>
      <c r="E63" s="15"/>
      <c r="F63" s="15"/>
      <c r="G63" s="15"/>
      <c r="H63" s="15"/>
      <c r="I63" s="15"/>
      <c r="J63" s="15"/>
      <c r="K63" s="15"/>
    </row>
    <row r="64" spans="1:12" x14ac:dyDescent="0.25">
      <c r="A64" s="15"/>
      <c r="B64" s="20"/>
      <c r="C64" s="20"/>
      <c r="D64" s="20"/>
      <c r="E64" s="15"/>
      <c r="F64" s="15"/>
      <c r="G64" s="15"/>
      <c r="H64" s="15"/>
      <c r="I64" s="15"/>
      <c r="J64" s="15"/>
      <c r="K64" s="15"/>
    </row>
    <row r="65" spans="1:1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x14ac:dyDescent="0.25">
      <c r="A68" s="6"/>
      <c r="B68" s="6"/>
      <c r="C68" s="15"/>
      <c r="D68" s="15"/>
      <c r="E68" s="15"/>
      <c r="F68" s="15"/>
      <c r="G68" s="15"/>
      <c r="H68" s="15"/>
      <c r="I68" s="15"/>
      <c r="J68" s="15"/>
      <c r="K68" s="15"/>
    </row>
    <row r="69" spans="1:11" x14ac:dyDescent="0.25">
      <c r="A69" s="2"/>
      <c r="B69" s="2"/>
      <c r="C69" s="15"/>
      <c r="D69" s="15"/>
      <c r="E69" s="15"/>
      <c r="F69" s="15"/>
      <c r="G69" s="15"/>
      <c r="H69" s="15"/>
      <c r="I69" s="15"/>
      <c r="J69" s="15"/>
      <c r="K69" s="15"/>
    </row>
    <row r="70" spans="1:11" x14ac:dyDescent="0.25">
      <c r="A70" s="2"/>
      <c r="B70" s="2"/>
      <c r="C70" s="15"/>
      <c r="D70" s="15"/>
      <c r="E70" s="15"/>
      <c r="F70" s="15"/>
      <c r="G70" s="15"/>
      <c r="H70" s="15"/>
      <c r="I70" s="15"/>
      <c r="J70" s="15"/>
      <c r="K70" s="15"/>
    </row>
    <row r="71" spans="1:11" x14ac:dyDescent="0.25">
      <c r="A71" s="2"/>
      <c r="B71" s="2"/>
      <c r="C71" s="15"/>
      <c r="D71" s="15"/>
      <c r="E71" s="15"/>
      <c r="F71" s="15"/>
      <c r="G71" s="15"/>
      <c r="H71" s="15"/>
      <c r="I71" s="15"/>
      <c r="J71" s="15"/>
      <c r="K71" s="15"/>
    </row>
    <row r="72" spans="1:11" x14ac:dyDescent="0.25">
      <c r="A72" s="2"/>
      <c r="B72" s="2"/>
      <c r="C72" s="15"/>
      <c r="D72" s="15"/>
      <c r="E72" s="15"/>
      <c r="F72" s="15"/>
      <c r="G72" s="15"/>
      <c r="H72" s="15"/>
      <c r="I72" s="15"/>
      <c r="J72" s="15"/>
      <c r="K72" s="15"/>
    </row>
    <row r="73" spans="1:11" x14ac:dyDescent="0.25">
      <c r="A73" s="2"/>
      <c r="B73" s="2"/>
      <c r="C73" s="15"/>
      <c r="D73" s="15"/>
      <c r="E73" s="15"/>
      <c r="F73" s="15"/>
      <c r="G73" s="15"/>
      <c r="H73" s="15"/>
      <c r="I73" s="15"/>
      <c r="J73" s="15"/>
      <c r="K73" s="15"/>
    </row>
    <row r="74" spans="1:1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 x14ac:dyDescent="0.25">
      <c r="A76" s="53"/>
      <c r="B76" s="53"/>
      <c r="C76" s="53"/>
      <c r="D76" s="53"/>
      <c r="E76" s="53"/>
      <c r="F76" s="53"/>
      <c r="G76" s="15"/>
      <c r="H76" s="15"/>
      <c r="I76" s="15"/>
      <c r="J76" s="15"/>
      <c r="K76" s="15"/>
    </row>
    <row r="77" spans="1:11" x14ac:dyDescent="0.25">
      <c r="A77" s="2"/>
      <c r="B77" s="2"/>
      <c r="C77" s="2"/>
      <c r="D77" s="2"/>
      <c r="E77" s="2"/>
      <c r="F77" s="2"/>
      <c r="G77" s="15"/>
      <c r="H77" s="15"/>
      <c r="I77" s="15"/>
      <c r="J77" s="15"/>
      <c r="K77" s="15"/>
    </row>
    <row r="78" spans="1:11" x14ac:dyDescent="0.25">
      <c r="A78" s="2"/>
      <c r="B78" s="2"/>
      <c r="C78" s="2"/>
      <c r="D78" s="2"/>
      <c r="E78" s="2"/>
      <c r="F78" s="2"/>
      <c r="G78" s="15"/>
      <c r="H78" s="15"/>
      <c r="I78" s="15"/>
      <c r="J78" s="15"/>
      <c r="K78" s="15"/>
    </row>
    <row r="79" spans="1:11" x14ac:dyDescent="0.25">
      <c r="A79" s="2"/>
      <c r="B79" s="2"/>
      <c r="C79" s="2"/>
      <c r="D79" s="2"/>
      <c r="E79" s="2"/>
      <c r="F79" s="2"/>
      <c r="G79" s="15"/>
      <c r="H79" s="15"/>
      <c r="I79" s="15"/>
      <c r="J79" s="15"/>
      <c r="K79" s="15"/>
    </row>
    <row r="80" spans="1:1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1:11" x14ac:dyDescent="0.25">
      <c r="A81" s="53"/>
      <c r="B81" s="53"/>
      <c r="C81" s="53"/>
      <c r="D81" s="53"/>
      <c r="E81" s="53"/>
      <c r="F81" s="53"/>
      <c r="G81" s="53"/>
      <c r="H81" s="53"/>
      <c r="I81" s="53"/>
      <c r="J81" s="15"/>
      <c r="K81" s="15"/>
    </row>
    <row r="82" spans="1:11" x14ac:dyDescent="0.25">
      <c r="A82" s="2"/>
      <c r="B82" s="2"/>
      <c r="C82" s="2"/>
      <c r="D82" s="2"/>
      <c r="E82" s="2"/>
      <c r="F82" s="2"/>
      <c r="G82" s="2"/>
      <c r="H82" s="2"/>
      <c r="I82" s="2"/>
      <c r="J82" s="15"/>
      <c r="K82" s="15"/>
    </row>
    <row r="83" spans="1:11" x14ac:dyDescent="0.25">
      <c r="A83" s="2"/>
      <c r="B83" s="2"/>
      <c r="C83" s="2"/>
      <c r="D83" s="2"/>
      <c r="E83" s="2"/>
      <c r="F83" s="2"/>
      <c r="G83" s="2"/>
      <c r="H83" s="2"/>
      <c r="I83" s="2"/>
      <c r="J83" s="15"/>
      <c r="K83" s="15"/>
    </row>
    <row r="84" spans="1:11" x14ac:dyDescent="0.25">
      <c r="A84" s="2"/>
      <c r="B84" s="2"/>
      <c r="C84" s="2"/>
      <c r="D84" s="2"/>
      <c r="E84" s="2"/>
      <c r="F84" s="2"/>
      <c r="G84" s="2"/>
      <c r="H84" s="2"/>
      <c r="I84" s="2"/>
      <c r="J84" s="15"/>
      <c r="K84" s="15"/>
    </row>
    <row r="85" spans="1:1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1:1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D34" sqref="D34"/>
    </sheetView>
  </sheetViews>
  <sheetFormatPr defaultRowHeight="15" x14ac:dyDescent="0.25"/>
  <sheetData>
    <row r="1" spans="1:10" x14ac:dyDescent="0.25">
      <c r="A1" t="s">
        <v>200</v>
      </c>
      <c r="B1" t="s">
        <v>197</v>
      </c>
    </row>
    <row r="2" spans="1:10" x14ac:dyDescent="0.25">
      <c r="B2" t="s">
        <v>198</v>
      </c>
    </row>
    <row r="3" spans="1:10" x14ac:dyDescent="0.25">
      <c r="B3" t="s">
        <v>199</v>
      </c>
    </row>
    <row r="4" spans="1:10" x14ac:dyDescent="0.25">
      <c r="B4" s="111" t="s">
        <v>0</v>
      </c>
      <c r="C4" s="17" t="s">
        <v>1</v>
      </c>
    </row>
    <row r="5" spans="1:10" x14ac:dyDescent="0.25">
      <c r="B5" s="99">
        <v>560</v>
      </c>
      <c r="C5" s="20">
        <v>2845</v>
      </c>
    </row>
    <row r="6" spans="1:10" x14ac:dyDescent="0.25">
      <c r="B6" s="99">
        <v>580</v>
      </c>
      <c r="C6" s="20">
        <v>2597</v>
      </c>
    </row>
    <row r="7" spans="1:10" x14ac:dyDescent="0.25">
      <c r="B7" s="99">
        <v>600</v>
      </c>
      <c r="C7" s="20">
        <v>1227</v>
      </c>
    </row>
    <row r="8" spans="1:10" x14ac:dyDescent="0.25">
      <c r="B8" s="99">
        <v>630</v>
      </c>
      <c r="C8" s="20">
        <v>1200</v>
      </c>
    </row>
    <row r="9" spans="1:10" x14ac:dyDescent="0.25">
      <c r="B9" s="99">
        <v>650</v>
      </c>
      <c r="C9" s="20">
        <v>728</v>
      </c>
    </row>
    <row r="10" spans="1:10" x14ac:dyDescent="0.25">
      <c r="B10" s="99">
        <v>700</v>
      </c>
      <c r="C10" s="20">
        <v>600</v>
      </c>
    </row>
    <row r="12" spans="1:10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15"/>
    </row>
    <row r="13" spans="1:10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15"/>
    </row>
    <row r="14" spans="1:10" x14ac:dyDescent="0.25">
      <c r="A14" s="113"/>
      <c r="B14" s="113"/>
      <c r="C14" s="49"/>
      <c r="D14" s="49"/>
      <c r="E14" s="49"/>
      <c r="F14" s="49"/>
      <c r="G14" s="49"/>
      <c r="H14" s="49"/>
      <c r="I14" s="49"/>
      <c r="J14" s="15"/>
    </row>
    <row r="15" spans="1:10" x14ac:dyDescent="0.25">
      <c r="A15" s="112"/>
      <c r="B15" s="112"/>
      <c r="C15" s="49"/>
      <c r="D15" s="49"/>
      <c r="E15" s="49"/>
      <c r="F15" s="49"/>
      <c r="G15" s="49"/>
      <c r="H15" s="49"/>
      <c r="I15" s="49"/>
      <c r="J15" s="15"/>
    </row>
    <row r="16" spans="1:10" x14ac:dyDescent="0.25">
      <c r="A16" s="112"/>
      <c r="B16" s="112"/>
      <c r="C16" s="49"/>
      <c r="D16" s="49"/>
      <c r="E16" s="49"/>
      <c r="F16" s="49"/>
      <c r="G16" s="49"/>
      <c r="H16" s="49"/>
      <c r="I16" s="49"/>
      <c r="J16" s="15"/>
    </row>
    <row r="17" spans="1:10" x14ac:dyDescent="0.25">
      <c r="A17" s="112"/>
      <c r="B17" s="112"/>
      <c r="C17" s="49"/>
      <c r="D17" s="49"/>
      <c r="E17" s="49"/>
      <c r="F17" s="49"/>
      <c r="G17" s="49"/>
      <c r="H17" s="49"/>
      <c r="I17" s="49"/>
      <c r="J17" s="15"/>
    </row>
    <row r="18" spans="1:10" x14ac:dyDescent="0.25">
      <c r="A18" s="112"/>
      <c r="B18" s="112"/>
      <c r="C18" s="49"/>
      <c r="D18" s="49"/>
      <c r="E18" s="49"/>
      <c r="F18" s="49"/>
      <c r="G18" s="49"/>
      <c r="H18" s="49"/>
      <c r="I18" s="49"/>
      <c r="J18" s="15"/>
    </row>
    <row r="19" spans="1:10" x14ac:dyDescent="0.25">
      <c r="A19" s="112"/>
      <c r="B19" s="112"/>
      <c r="C19" s="49"/>
      <c r="D19" s="49"/>
      <c r="E19" s="49"/>
      <c r="F19" s="49"/>
      <c r="G19" s="49"/>
      <c r="H19" s="49"/>
      <c r="I19" s="49"/>
      <c r="J19" s="15"/>
    </row>
    <row r="20" spans="1:10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15"/>
    </row>
    <row r="21" spans="1:10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15"/>
    </row>
    <row r="22" spans="1:10" x14ac:dyDescent="0.25">
      <c r="A22" s="114"/>
      <c r="B22" s="114"/>
      <c r="C22" s="114"/>
      <c r="D22" s="114"/>
      <c r="E22" s="114"/>
      <c r="F22" s="114"/>
      <c r="G22" s="49"/>
      <c r="H22" s="49"/>
      <c r="I22" s="49"/>
      <c r="J22" s="15"/>
    </row>
    <row r="23" spans="1:10" x14ac:dyDescent="0.25">
      <c r="A23" s="112"/>
      <c r="B23" s="112"/>
      <c r="C23" s="112"/>
      <c r="D23" s="112"/>
      <c r="E23" s="112"/>
      <c r="F23" s="112"/>
      <c r="G23" s="49"/>
      <c r="H23" s="49"/>
      <c r="I23" s="49"/>
      <c r="J23" s="15"/>
    </row>
    <row r="24" spans="1:10" x14ac:dyDescent="0.25">
      <c r="A24" s="112"/>
      <c r="B24" s="112"/>
      <c r="C24" s="112"/>
      <c r="D24" s="112"/>
      <c r="E24" s="112"/>
      <c r="F24" s="112"/>
      <c r="G24" s="49"/>
      <c r="H24" s="49"/>
      <c r="I24" s="49"/>
      <c r="J24" s="15"/>
    </row>
    <row r="25" spans="1:10" x14ac:dyDescent="0.25">
      <c r="A25" s="112"/>
      <c r="B25" s="112"/>
      <c r="C25" s="112"/>
      <c r="D25" s="112"/>
      <c r="E25" s="112"/>
      <c r="F25" s="112"/>
      <c r="G25" s="49"/>
      <c r="H25" s="49"/>
      <c r="I25" s="49"/>
      <c r="J25" s="15"/>
    </row>
    <row r="26" spans="1:10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15"/>
    </row>
    <row r="27" spans="1:10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5"/>
    </row>
    <row r="28" spans="1:10" x14ac:dyDescent="0.25">
      <c r="A28" s="112"/>
      <c r="B28" s="112"/>
      <c r="C28" s="112"/>
      <c r="D28" s="112"/>
      <c r="E28" s="112"/>
      <c r="F28" s="112"/>
      <c r="G28" s="112"/>
      <c r="H28" s="112"/>
      <c r="I28" s="112"/>
      <c r="J28" s="15"/>
    </row>
    <row r="29" spans="1:10" x14ac:dyDescent="0.25">
      <c r="A29" s="112"/>
      <c r="B29" s="115"/>
      <c r="C29" s="112"/>
      <c r="D29" s="112"/>
      <c r="E29" s="112"/>
      <c r="F29" s="112"/>
      <c r="G29" s="112"/>
      <c r="H29" s="112"/>
      <c r="I29" s="112"/>
      <c r="J29" s="15"/>
    </row>
    <row r="31" spans="1:10" x14ac:dyDescent="0.25">
      <c r="A31" t="s">
        <v>46</v>
      </c>
      <c r="B31">
        <f>B28</f>
        <v>0</v>
      </c>
      <c r="C31" t="s">
        <v>47</v>
      </c>
      <c r="D31">
        <f>B29</f>
        <v>0</v>
      </c>
      <c r="E31" t="s">
        <v>48</v>
      </c>
    </row>
    <row r="32" spans="1:10" x14ac:dyDescent="0.25">
      <c r="A32" t="s">
        <v>219</v>
      </c>
      <c r="B32">
        <f>-B15</f>
        <v>0</v>
      </c>
    </row>
    <row r="33" spans="1:3" x14ac:dyDescent="0.25">
      <c r="A33" t="s">
        <v>220</v>
      </c>
      <c r="B33">
        <f>B31+D31*640</f>
        <v>0</v>
      </c>
    </row>
    <row r="34" spans="1:3" x14ac:dyDescent="0.25">
      <c r="A34" t="s">
        <v>221</v>
      </c>
      <c r="B34" s="27" t="s">
        <v>222</v>
      </c>
      <c r="C34" t="e">
        <f>(1300-B31)/D31</f>
        <v>#DIV/0!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workbookViewId="0">
      <selection activeCell="S7" sqref="S7"/>
    </sheetView>
  </sheetViews>
  <sheetFormatPr defaultRowHeight="15" x14ac:dyDescent="0.25"/>
  <sheetData>
    <row r="1" spans="2:13" x14ac:dyDescent="0.25">
      <c r="B1" t="s">
        <v>201</v>
      </c>
    </row>
    <row r="2" spans="2:13" x14ac:dyDescent="0.25">
      <c r="B2" t="s">
        <v>202</v>
      </c>
    </row>
    <row r="3" spans="2:13" x14ac:dyDescent="0.25">
      <c r="B3" t="s">
        <v>203</v>
      </c>
    </row>
    <row r="4" spans="2:13" x14ac:dyDescent="0.25">
      <c r="B4" t="s">
        <v>205</v>
      </c>
    </row>
    <row r="5" spans="2:13" x14ac:dyDescent="0.25">
      <c r="B5" t="s">
        <v>204</v>
      </c>
    </row>
    <row r="7" spans="2:13" x14ac:dyDescent="0.25">
      <c r="B7" s="1" t="s">
        <v>0</v>
      </c>
      <c r="C7" s="1" t="s">
        <v>1</v>
      </c>
      <c r="E7" t="s">
        <v>223</v>
      </c>
      <c r="M7" t="s">
        <v>224</v>
      </c>
    </row>
    <row r="8" spans="2:13" x14ac:dyDescent="0.25">
      <c r="B8" s="1">
        <v>10</v>
      </c>
      <c r="C8">
        <v>1</v>
      </c>
    </row>
    <row r="9" spans="2:13" x14ac:dyDescent="0.25">
      <c r="B9" s="1">
        <v>20</v>
      </c>
      <c r="C9">
        <v>0.997</v>
      </c>
    </row>
    <row r="10" spans="2:13" x14ac:dyDescent="0.25">
      <c r="B10" s="1">
        <v>30</v>
      </c>
      <c r="C10">
        <v>0.996</v>
      </c>
    </row>
    <row r="11" spans="2:13" x14ac:dyDescent="0.25">
      <c r="B11" s="1">
        <v>40</v>
      </c>
      <c r="C11">
        <v>0.99299999999999999</v>
      </c>
    </row>
    <row r="12" spans="2:13" x14ac:dyDescent="0.25">
      <c r="B12" s="1">
        <v>50</v>
      </c>
      <c r="C12">
        <v>0.98699999999999999</v>
      </c>
    </row>
    <row r="13" spans="2:13" x14ac:dyDescent="0.25">
      <c r="B13" s="1">
        <v>60</v>
      </c>
      <c r="C13">
        <v>0.98299999999999998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5"/>
  <sheetViews>
    <sheetView workbookViewId="0">
      <selection activeCell="O27" sqref="O27"/>
    </sheetView>
  </sheetViews>
  <sheetFormatPr defaultRowHeight="15" x14ac:dyDescent="0.25"/>
  <sheetData>
    <row r="1" spans="2:13" x14ac:dyDescent="0.25">
      <c r="B1" t="s">
        <v>206</v>
      </c>
    </row>
    <row r="2" spans="2:13" x14ac:dyDescent="0.25">
      <c r="B2" t="s">
        <v>207</v>
      </c>
    </row>
    <row r="3" spans="2:13" x14ac:dyDescent="0.25">
      <c r="B3" s="97" t="s">
        <v>208</v>
      </c>
      <c r="C3" s="97">
        <v>10000</v>
      </c>
      <c r="D3" s="97">
        <v>20000</v>
      </c>
      <c r="E3" s="97">
        <v>50000</v>
      </c>
      <c r="F3" s="97">
        <v>100000</v>
      </c>
      <c r="G3" s="97">
        <v>150000</v>
      </c>
      <c r="H3" s="97">
        <v>200000</v>
      </c>
    </row>
    <row r="4" spans="2:13" x14ac:dyDescent="0.25">
      <c r="B4" s="97" t="s">
        <v>209</v>
      </c>
      <c r="C4" s="97">
        <v>3.2000000000000001E-2</v>
      </c>
      <c r="D4" s="97">
        <v>2.5999999999999999E-2</v>
      </c>
      <c r="E4" s="97">
        <v>2.1000000000000001E-2</v>
      </c>
      <c r="F4" s="97">
        <v>1.7999999999999999E-2</v>
      </c>
      <c r="G4" s="97">
        <v>1.6E-2</v>
      </c>
      <c r="H4" s="97">
        <v>1.4999999999999999E-2</v>
      </c>
    </row>
    <row r="5" spans="2:13" x14ac:dyDescent="0.25">
      <c r="B5" t="s">
        <v>210</v>
      </c>
      <c r="M5" t="s">
        <v>213</v>
      </c>
    </row>
    <row r="6" spans="2:13" x14ac:dyDescent="0.25">
      <c r="B6" t="s">
        <v>211</v>
      </c>
    </row>
    <row r="7" spans="2:13" x14ac:dyDescent="0.25">
      <c r="B7" t="s">
        <v>212</v>
      </c>
    </row>
    <row r="9" spans="2:13" x14ac:dyDescent="0.25">
      <c r="B9" s="97" t="s">
        <v>208</v>
      </c>
      <c r="C9" s="97" t="s">
        <v>209</v>
      </c>
      <c r="E9" s="1" t="s">
        <v>214</v>
      </c>
      <c r="F9" s="1" t="s">
        <v>215</v>
      </c>
    </row>
    <row r="10" spans="2:13" x14ac:dyDescent="0.25">
      <c r="B10" s="97">
        <v>10000</v>
      </c>
      <c r="C10" s="97">
        <v>3.2000000000000001E-2</v>
      </c>
      <c r="E10" s="96"/>
      <c r="F10" s="96"/>
    </row>
    <row r="11" spans="2:13" x14ac:dyDescent="0.25">
      <c r="B11" s="97">
        <v>20000</v>
      </c>
      <c r="C11" s="97">
        <v>2.5999999999999999E-2</v>
      </c>
      <c r="E11" s="96"/>
      <c r="F11" s="96"/>
    </row>
    <row r="12" spans="2:13" x14ac:dyDescent="0.25">
      <c r="B12" s="97">
        <v>50000</v>
      </c>
      <c r="C12" s="97">
        <v>2.1000000000000001E-2</v>
      </c>
      <c r="E12" s="96"/>
      <c r="F12" s="96"/>
    </row>
    <row r="13" spans="2:13" x14ac:dyDescent="0.25">
      <c r="B13" s="97">
        <v>100000</v>
      </c>
      <c r="C13" s="97">
        <v>1.7999999999999999E-2</v>
      </c>
      <c r="E13" s="96"/>
      <c r="F13" s="96"/>
    </row>
    <row r="14" spans="2:13" x14ac:dyDescent="0.25">
      <c r="B14" s="97">
        <v>150000</v>
      </c>
      <c r="C14" s="97">
        <v>1.6E-2</v>
      </c>
      <c r="E14" s="96"/>
      <c r="F14" s="96"/>
    </row>
    <row r="15" spans="2:13" x14ac:dyDescent="0.25">
      <c r="B15" s="97">
        <v>200000</v>
      </c>
      <c r="C15" s="97">
        <v>1.4999999999999999E-2</v>
      </c>
      <c r="E15" s="96"/>
      <c r="F15" s="96"/>
    </row>
    <row r="17" spans="2:10" x14ac:dyDescent="0.25">
      <c r="B17" t="s">
        <v>275</v>
      </c>
    </row>
    <row r="18" spans="2:10" x14ac:dyDescent="0.25">
      <c r="B18" s="49"/>
      <c r="C18" s="49"/>
      <c r="D18" s="49"/>
      <c r="E18" s="49"/>
      <c r="F18" s="49"/>
      <c r="G18" s="49"/>
      <c r="H18" s="49"/>
      <c r="I18" s="49"/>
      <c r="J18" s="49"/>
    </row>
    <row r="19" spans="2:10" x14ac:dyDescent="0.25">
      <c r="B19" s="49"/>
      <c r="C19" s="49"/>
      <c r="D19" s="49"/>
      <c r="E19" s="49"/>
      <c r="F19" s="49"/>
      <c r="G19" s="49"/>
      <c r="H19" s="49"/>
      <c r="I19" s="49"/>
      <c r="J19" s="49"/>
    </row>
    <row r="20" spans="2:10" x14ac:dyDescent="0.25">
      <c r="B20" s="113"/>
      <c r="C20" s="113"/>
      <c r="D20" s="49"/>
      <c r="E20" s="49"/>
      <c r="F20" s="49"/>
      <c r="G20" s="49"/>
      <c r="H20" s="49"/>
      <c r="I20" s="49"/>
      <c r="J20" s="49"/>
    </row>
    <row r="21" spans="2:10" x14ac:dyDescent="0.25">
      <c r="B21" s="112"/>
      <c r="C21" s="112"/>
      <c r="D21" s="49"/>
      <c r="E21" s="49"/>
      <c r="F21" s="49"/>
      <c r="G21" s="49"/>
      <c r="H21" s="49"/>
      <c r="I21" s="49"/>
      <c r="J21" s="49"/>
    </row>
    <row r="22" spans="2:10" x14ac:dyDescent="0.25">
      <c r="B22" s="112"/>
      <c r="C22" s="112"/>
      <c r="D22" s="49"/>
      <c r="E22" s="49"/>
      <c r="F22" s="49"/>
      <c r="G22" s="49"/>
      <c r="H22" s="49"/>
      <c r="I22" s="49"/>
      <c r="J22" s="49"/>
    </row>
    <row r="23" spans="2:10" x14ac:dyDescent="0.25">
      <c r="B23" s="112"/>
      <c r="C23" s="112"/>
      <c r="D23" s="49"/>
      <c r="E23" s="49"/>
      <c r="F23" s="49"/>
      <c r="G23" s="49"/>
      <c r="H23" s="49"/>
      <c r="I23" s="49"/>
      <c r="J23" s="49"/>
    </row>
    <row r="24" spans="2:10" x14ac:dyDescent="0.25">
      <c r="B24" s="112"/>
      <c r="C24" s="112"/>
      <c r="D24" s="49"/>
      <c r="E24" s="49"/>
      <c r="F24" s="49"/>
      <c r="G24" s="49"/>
      <c r="H24" s="49"/>
      <c r="I24" s="49"/>
      <c r="J24" s="49"/>
    </row>
    <row r="25" spans="2:10" x14ac:dyDescent="0.25">
      <c r="B25" s="112"/>
      <c r="C25" s="112"/>
      <c r="D25" s="49"/>
      <c r="E25" s="49"/>
      <c r="F25" s="49"/>
      <c r="G25" s="49"/>
      <c r="H25" s="49"/>
      <c r="I25" s="49"/>
      <c r="J25" s="49"/>
    </row>
    <row r="26" spans="2:10" x14ac:dyDescent="0.25">
      <c r="B26" s="49"/>
      <c r="C26" s="49"/>
      <c r="D26" s="49"/>
      <c r="E26" s="49"/>
      <c r="F26" s="49"/>
      <c r="G26" s="49"/>
      <c r="H26" s="49"/>
      <c r="I26" s="49"/>
      <c r="J26" s="49"/>
    </row>
    <row r="27" spans="2:10" x14ac:dyDescent="0.25">
      <c r="B27" s="49"/>
      <c r="C27" s="49"/>
      <c r="D27" s="49"/>
      <c r="E27" s="49"/>
      <c r="F27" s="49"/>
      <c r="G27" s="49"/>
      <c r="H27" s="49"/>
      <c r="I27" s="49"/>
      <c r="J27" s="49"/>
    </row>
    <row r="28" spans="2:10" x14ac:dyDescent="0.25">
      <c r="B28" s="114"/>
      <c r="C28" s="114"/>
      <c r="D28" s="114"/>
      <c r="E28" s="114"/>
      <c r="F28" s="114"/>
      <c r="G28" s="114"/>
      <c r="H28" s="49"/>
      <c r="I28" s="49"/>
      <c r="J28" s="49"/>
    </row>
    <row r="29" spans="2:10" x14ac:dyDescent="0.25">
      <c r="B29" s="112"/>
      <c r="C29" s="112"/>
      <c r="D29" s="112"/>
      <c r="E29" s="112"/>
      <c r="F29" s="112"/>
      <c r="G29" s="112"/>
      <c r="H29" s="49"/>
      <c r="I29" s="49"/>
      <c r="J29" s="49"/>
    </row>
    <row r="30" spans="2:10" x14ac:dyDescent="0.25">
      <c r="B30" s="112"/>
      <c r="C30" s="112"/>
      <c r="D30" s="112"/>
      <c r="E30" s="112"/>
      <c r="F30" s="112"/>
      <c r="G30" s="112"/>
      <c r="H30" s="49"/>
      <c r="I30" s="49"/>
      <c r="J30" s="49"/>
    </row>
    <row r="31" spans="2:10" x14ac:dyDescent="0.25">
      <c r="B31" s="112"/>
      <c r="C31" s="112"/>
      <c r="D31" s="112"/>
      <c r="E31" s="112"/>
      <c r="F31" s="112"/>
      <c r="G31" s="112"/>
      <c r="H31" s="49"/>
      <c r="I31" s="49"/>
      <c r="J31" s="49"/>
    </row>
    <row r="32" spans="2:10" x14ac:dyDescent="0.25">
      <c r="B32" s="49"/>
      <c r="C32" s="49"/>
      <c r="D32" s="49"/>
      <c r="E32" s="49"/>
      <c r="F32" s="49"/>
      <c r="G32" s="49"/>
      <c r="H32" s="49"/>
      <c r="I32" s="49"/>
      <c r="J32" s="49"/>
    </row>
    <row r="33" spans="2:14" x14ac:dyDescent="0.25">
      <c r="B33" s="114"/>
      <c r="C33" s="114"/>
      <c r="D33" s="114"/>
      <c r="E33" s="114"/>
      <c r="F33" s="114"/>
      <c r="G33" s="114"/>
      <c r="H33" s="114"/>
      <c r="I33" s="114"/>
      <c r="J33" s="114"/>
    </row>
    <row r="34" spans="2:14" x14ac:dyDescent="0.25">
      <c r="B34" s="112"/>
      <c r="C34" s="112"/>
      <c r="D34" s="112"/>
      <c r="E34" s="112"/>
      <c r="F34" s="112"/>
      <c r="G34" s="112"/>
      <c r="H34" s="112"/>
      <c r="I34" s="112"/>
      <c r="J34" s="112"/>
      <c r="M34" s="27" t="s">
        <v>216</v>
      </c>
      <c r="N34" s="116"/>
    </row>
    <row r="35" spans="2:14" x14ac:dyDescent="0.25">
      <c r="B35" s="112"/>
      <c r="C35" s="112"/>
      <c r="D35" s="112"/>
      <c r="E35" s="112"/>
      <c r="F35" s="112"/>
      <c r="G35" s="112"/>
      <c r="H35" s="112"/>
      <c r="I35" s="112"/>
      <c r="J35" s="112"/>
      <c r="M35" s="27" t="s">
        <v>217</v>
      </c>
      <c r="N35" s="116"/>
    </row>
  </sheetData>
  <pageMargins left="0.25" right="0.25" top="0.75" bottom="0.75" header="0.3" footer="0.3"/>
  <pageSetup paperSize="9" scale="99" fitToHeight="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6"/>
  <sheetViews>
    <sheetView topLeftCell="A19" workbookViewId="0">
      <selection activeCell="H42" sqref="H42"/>
    </sheetView>
  </sheetViews>
  <sheetFormatPr defaultRowHeight="15" x14ac:dyDescent="0.25"/>
  <cols>
    <col min="5" max="5" width="10.42578125" customWidth="1"/>
    <col min="8" max="8" width="14" customWidth="1"/>
    <col min="11" max="11" width="10.28515625" customWidth="1"/>
  </cols>
  <sheetData>
    <row r="1" spans="2:5" x14ac:dyDescent="0.25">
      <c r="B1" s="17" t="s">
        <v>225</v>
      </c>
      <c r="C1" s="17" t="s">
        <v>209</v>
      </c>
      <c r="E1" t="s">
        <v>235</v>
      </c>
    </row>
    <row r="2" spans="2:5" x14ac:dyDescent="0.25">
      <c r="B2">
        <v>1.3</v>
      </c>
      <c r="C2">
        <v>2.2999999999999998</v>
      </c>
    </row>
    <row r="3" spans="2:5" x14ac:dyDescent="0.25">
      <c r="B3">
        <v>1.3</v>
      </c>
      <c r="C3">
        <v>1.8</v>
      </c>
    </row>
    <row r="4" spans="2:5" x14ac:dyDescent="0.25">
      <c r="B4">
        <v>2</v>
      </c>
      <c r="C4">
        <v>2.8</v>
      </c>
    </row>
    <row r="5" spans="2:5" x14ac:dyDescent="0.25">
      <c r="B5">
        <v>2</v>
      </c>
      <c r="C5">
        <v>1.5</v>
      </c>
    </row>
    <row r="6" spans="2:5" x14ac:dyDescent="0.25">
      <c r="B6">
        <v>2.7</v>
      </c>
      <c r="C6">
        <v>2.2000000000000002</v>
      </c>
    </row>
    <row r="7" spans="2:5" x14ac:dyDescent="0.25">
      <c r="B7">
        <v>3.3</v>
      </c>
      <c r="C7">
        <v>3.8</v>
      </c>
    </row>
    <row r="8" spans="2:5" x14ac:dyDescent="0.25">
      <c r="B8">
        <v>3.3</v>
      </c>
      <c r="C8">
        <v>1.8</v>
      </c>
    </row>
    <row r="9" spans="2:5" x14ac:dyDescent="0.25">
      <c r="B9">
        <v>3.7</v>
      </c>
      <c r="C9">
        <v>3.7</v>
      </c>
    </row>
    <row r="10" spans="2:5" x14ac:dyDescent="0.25">
      <c r="B10">
        <v>3.7</v>
      </c>
      <c r="C10">
        <v>1.7</v>
      </c>
    </row>
    <row r="11" spans="2:5" x14ac:dyDescent="0.25">
      <c r="B11">
        <v>4</v>
      </c>
      <c r="C11">
        <v>2.8</v>
      </c>
    </row>
    <row r="12" spans="2:5" x14ac:dyDescent="0.25">
      <c r="B12">
        <v>4</v>
      </c>
      <c r="C12">
        <v>2.8</v>
      </c>
    </row>
    <row r="13" spans="2:5" x14ac:dyDescent="0.25">
      <c r="B13">
        <v>4</v>
      </c>
      <c r="C13">
        <v>2.2000000000000002</v>
      </c>
    </row>
    <row r="14" spans="2:5" x14ac:dyDescent="0.25">
      <c r="B14">
        <v>4.7</v>
      </c>
      <c r="C14">
        <v>3.2</v>
      </c>
    </row>
    <row r="15" spans="2:5" x14ac:dyDescent="0.25">
      <c r="B15">
        <v>4.7</v>
      </c>
      <c r="C15">
        <v>1.9</v>
      </c>
    </row>
    <row r="16" spans="2:5" x14ac:dyDescent="0.25">
      <c r="B16">
        <v>5</v>
      </c>
      <c r="C16">
        <v>1.8</v>
      </c>
    </row>
    <row r="17" spans="2:13" x14ac:dyDescent="0.25">
      <c r="B17">
        <v>5.3</v>
      </c>
      <c r="C17">
        <v>3.5</v>
      </c>
    </row>
    <row r="18" spans="2:13" x14ac:dyDescent="0.25">
      <c r="B18">
        <v>5.3</v>
      </c>
      <c r="C18">
        <v>2.8</v>
      </c>
    </row>
    <row r="19" spans="2:13" x14ac:dyDescent="0.25">
      <c r="B19">
        <v>5.3</v>
      </c>
      <c r="C19">
        <v>2.1</v>
      </c>
    </row>
    <row r="20" spans="2:13" x14ac:dyDescent="0.25">
      <c r="B20">
        <v>5.7</v>
      </c>
      <c r="C20">
        <v>3.4</v>
      </c>
    </row>
    <row r="21" spans="2:13" x14ac:dyDescent="0.25">
      <c r="B21">
        <v>6</v>
      </c>
      <c r="C21">
        <v>3.2</v>
      </c>
    </row>
    <row r="22" spans="2:13" x14ac:dyDescent="0.25">
      <c r="B22">
        <v>6</v>
      </c>
      <c r="C22">
        <v>3</v>
      </c>
      <c r="E22" s="49" t="s">
        <v>2</v>
      </c>
      <c r="F22" s="49"/>
      <c r="G22" s="49"/>
      <c r="H22" s="49"/>
      <c r="I22" s="49"/>
      <c r="J22" s="49"/>
      <c r="K22" s="49"/>
      <c r="L22" s="49"/>
      <c r="M22" s="49"/>
    </row>
    <row r="23" spans="2:13" x14ac:dyDescent="0.25">
      <c r="B23">
        <v>6.3</v>
      </c>
      <c r="C23">
        <v>3</v>
      </c>
      <c r="E23" s="49"/>
      <c r="F23" s="49"/>
      <c r="G23" s="49"/>
      <c r="H23" s="49"/>
      <c r="I23" s="49"/>
      <c r="J23" s="49"/>
      <c r="K23" s="49"/>
      <c r="L23" s="49"/>
      <c r="M23" s="49"/>
    </row>
    <row r="24" spans="2:13" x14ac:dyDescent="0.25">
      <c r="B24">
        <v>6.7</v>
      </c>
      <c r="C24">
        <v>5.9</v>
      </c>
      <c r="E24" s="113"/>
      <c r="F24" s="113"/>
      <c r="G24" s="49"/>
      <c r="H24" s="49"/>
      <c r="I24" s="49"/>
      <c r="J24" s="49"/>
      <c r="K24" s="49"/>
      <c r="L24" s="49"/>
      <c r="M24" s="49"/>
    </row>
    <row r="25" spans="2:13" x14ac:dyDescent="0.25">
      <c r="E25" s="112"/>
      <c r="F25" s="112"/>
      <c r="G25" s="49"/>
      <c r="H25" s="49"/>
      <c r="I25" s="49"/>
      <c r="J25" s="49"/>
      <c r="K25" s="49"/>
      <c r="L25" s="49"/>
      <c r="M25" s="49"/>
    </row>
    <row r="26" spans="2:13" x14ac:dyDescent="0.25">
      <c r="E26" s="112"/>
      <c r="F26" s="112"/>
      <c r="G26" s="49"/>
      <c r="H26" s="49"/>
      <c r="I26" s="49"/>
      <c r="J26" s="49"/>
      <c r="K26" s="49"/>
      <c r="L26" s="49"/>
      <c r="M26" s="49"/>
    </row>
    <row r="27" spans="2:13" x14ac:dyDescent="0.25">
      <c r="E27" s="112"/>
      <c r="F27" s="112"/>
      <c r="G27" s="49"/>
      <c r="H27" s="49"/>
      <c r="I27" s="49"/>
      <c r="J27" s="49"/>
      <c r="K27" s="49"/>
      <c r="L27" s="49"/>
      <c r="M27" s="49"/>
    </row>
    <row r="28" spans="2:13" x14ac:dyDescent="0.25">
      <c r="E28" s="112"/>
      <c r="F28" s="112"/>
      <c r="G28" s="49"/>
      <c r="H28" s="49"/>
      <c r="I28" s="49"/>
      <c r="J28" s="49"/>
      <c r="K28" s="49"/>
      <c r="L28" s="49"/>
      <c r="M28" s="49"/>
    </row>
    <row r="29" spans="2:13" x14ac:dyDescent="0.25">
      <c r="E29" s="112"/>
      <c r="F29" s="112"/>
      <c r="G29" s="49"/>
      <c r="H29" s="49"/>
      <c r="I29" s="49"/>
      <c r="J29" s="49"/>
      <c r="K29" s="49"/>
      <c r="L29" s="49"/>
      <c r="M29" s="49"/>
    </row>
    <row r="30" spans="2:13" x14ac:dyDescent="0.25">
      <c r="E30" s="49"/>
      <c r="F30" s="49"/>
      <c r="G30" s="49"/>
      <c r="H30" s="49"/>
      <c r="I30" s="49"/>
      <c r="J30" s="49"/>
      <c r="K30" s="49"/>
      <c r="L30" s="49"/>
      <c r="M30" s="49"/>
    </row>
    <row r="31" spans="2:13" x14ac:dyDescent="0.25">
      <c r="E31" s="49"/>
      <c r="F31" s="49"/>
      <c r="G31" s="49"/>
      <c r="H31" s="49"/>
      <c r="I31" s="49"/>
      <c r="J31" s="49"/>
      <c r="K31" s="49"/>
      <c r="L31" s="49"/>
      <c r="M31" s="49"/>
    </row>
    <row r="32" spans="2:13" x14ac:dyDescent="0.25">
      <c r="E32" s="114"/>
      <c r="F32" s="114"/>
      <c r="G32" s="114"/>
      <c r="H32" s="114"/>
      <c r="I32" s="114"/>
      <c r="J32" s="114"/>
      <c r="K32" s="49"/>
      <c r="L32" s="49"/>
      <c r="M32" s="49"/>
    </row>
    <row r="33" spans="1:17" x14ac:dyDescent="0.25">
      <c r="E33" s="112"/>
      <c r="F33" s="112"/>
      <c r="G33" s="112"/>
      <c r="H33" s="112"/>
      <c r="I33" s="112"/>
      <c r="J33" s="112"/>
      <c r="K33" s="49"/>
      <c r="L33" s="49"/>
      <c r="M33" s="49"/>
    </row>
    <row r="34" spans="1:17" x14ac:dyDescent="0.25">
      <c r="E34" s="112"/>
      <c r="F34" s="112"/>
      <c r="G34" s="112"/>
      <c r="H34" s="112"/>
      <c r="I34" s="112"/>
      <c r="J34" s="112"/>
      <c r="K34" s="49"/>
      <c r="L34" s="49"/>
      <c r="M34" s="49"/>
    </row>
    <row r="35" spans="1:17" x14ac:dyDescent="0.25">
      <c r="E35" s="112"/>
      <c r="F35" s="112"/>
      <c r="G35" s="112"/>
      <c r="H35" s="112"/>
      <c r="I35" s="112"/>
      <c r="J35" s="112"/>
      <c r="K35" s="49"/>
      <c r="L35" s="49"/>
      <c r="M35" s="49"/>
    </row>
    <row r="36" spans="1:17" x14ac:dyDescent="0.25">
      <c r="E36" s="49"/>
      <c r="F36" s="49"/>
      <c r="G36" s="49"/>
      <c r="H36" s="49"/>
      <c r="I36" s="49"/>
      <c r="J36" s="49"/>
      <c r="K36" s="49"/>
      <c r="L36" s="49"/>
      <c r="M36" s="49"/>
    </row>
    <row r="37" spans="1:17" x14ac:dyDescent="0.25">
      <c r="E37" s="114"/>
      <c r="F37" s="114"/>
      <c r="G37" s="114"/>
      <c r="H37" s="114"/>
      <c r="I37" s="114"/>
      <c r="J37" s="114"/>
      <c r="K37" s="114"/>
      <c r="L37" s="114"/>
      <c r="M37" s="114"/>
    </row>
    <row r="38" spans="1:17" x14ac:dyDescent="0.25">
      <c r="E38" s="112"/>
      <c r="F38" s="112"/>
      <c r="G38" s="112"/>
      <c r="H38" s="112"/>
      <c r="I38" s="112"/>
      <c r="J38" s="112"/>
      <c r="K38" s="112"/>
      <c r="L38" s="112"/>
      <c r="M38" s="112"/>
    </row>
    <row r="39" spans="1:17" x14ac:dyDescent="0.25">
      <c r="E39" s="112"/>
      <c r="F39" s="112"/>
      <c r="G39" s="112"/>
      <c r="H39" s="112"/>
      <c r="I39" s="112"/>
      <c r="J39" s="112"/>
      <c r="K39" s="112"/>
      <c r="L39" s="112"/>
      <c r="M39" s="112"/>
    </row>
    <row r="42" spans="1:17" x14ac:dyDescent="0.25">
      <c r="A42" s="117" t="s">
        <v>226</v>
      </c>
    </row>
    <row r="43" spans="1:17" x14ac:dyDescent="0.25">
      <c r="A43" t="s">
        <v>277</v>
      </c>
    </row>
    <row r="44" spans="1:17" ht="30" x14ac:dyDescent="0.25">
      <c r="E44" s="118" t="s">
        <v>227</v>
      </c>
      <c r="F44" s="20" t="s">
        <v>228</v>
      </c>
      <c r="G44" s="1" t="s">
        <v>229</v>
      </c>
      <c r="H44" t="s">
        <v>230</v>
      </c>
      <c r="I44" s="1" t="s">
        <v>231</v>
      </c>
      <c r="L44" t="s">
        <v>14</v>
      </c>
      <c r="M44" t="s">
        <v>13</v>
      </c>
      <c r="N44" t="s">
        <v>15</v>
      </c>
      <c r="O44" t="s">
        <v>16</v>
      </c>
      <c r="P44" t="s">
        <v>232</v>
      </c>
      <c r="Q44" t="s">
        <v>18</v>
      </c>
    </row>
    <row r="45" spans="1:17" x14ac:dyDescent="0.25">
      <c r="A45" t="s">
        <v>243</v>
      </c>
      <c r="E45" s="119">
        <v>1.3</v>
      </c>
      <c r="F45" s="119">
        <v>2.2999999999999998</v>
      </c>
      <c r="G45" s="121"/>
      <c r="H45" s="121"/>
      <c r="I45" s="121"/>
      <c r="K45" s="2" t="s">
        <v>10</v>
      </c>
      <c r="L45">
        <f>G33</f>
        <v>0</v>
      </c>
      <c r="M45">
        <v>1</v>
      </c>
      <c r="N45">
        <f>L45/M45</f>
        <v>0</v>
      </c>
    </row>
    <row r="46" spans="1:17" x14ac:dyDescent="0.25">
      <c r="A46" t="s">
        <v>244</v>
      </c>
      <c r="E46" s="1">
        <v>1.3</v>
      </c>
      <c r="F46" s="1">
        <v>1.8</v>
      </c>
      <c r="G46" s="31"/>
      <c r="H46" s="121"/>
      <c r="I46" s="31"/>
      <c r="K46" s="2" t="s">
        <v>11</v>
      </c>
      <c r="L46">
        <f>G34</f>
        <v>0</v>
      </c>
      <c r="M46">
        <f>F34</f>
        <v>0</v>
      </c>
      <c r="N46" t="e">
        <f>L46/M46</f>
        <v>#DIV/0!</v>
      </c>
    </row>
    <row r="47" spans="1:17" x14ac:dyDescent="0.25">
      <c r="A47" t="s">
        <v>233</v>
      </c>
      <c r="E47" s="1">
        <v>2</v>
      </c>
      <c r="F47" s="1">
        <v>2.8</v>
      </c>
      <c r="G47" s="121"/>
      <c r="H47" s="121"/>
      <c r="I47" s="31"/>
      <c r="K47" s="27" t="s">
        <v>245</v>
      </c>
      <c r="L47">
        <f>L46-L48</f>
        <v>0</v>
      </c>
      <c r="M47">
        <f>M46-M48</f>
        <v>0</v>
      </c>
      <c r="N47" t="e">
        <f t="shared" ref="N47" si="0">L47/M47</f>
        <v>#DIV/0!</v>
      </c>
      <c r="O47" s="120" t="e">
        <f>N47/N48</f>
        <v>#DIV/0!</v>
      </c>
      <c r="P47" t="e">
        <f>_xlfn.F.INV(0.95,M47,M48)</f>
        <v>#NUM!</v>
      </c>
      <c r="Q47" t="e">
        <f>1-_xlfn.F.DIST(O47,M47,M48,1)</f>
        <v>#DIV/0!</v>
      </c>
    </row>
    <row r="48" spans="1:17" x14ac:dyDescent="0.25">
      <c r="E48" s="1">
        <v>2</v>
      </c>
      <c r="F48" s="1">
        <v>1.5</v>
      </c>
      <c r="G48" s="31"/>
      <c r="H48" s="121"/>
      <c r="I48" s="31"/>
      <c r="K48" s="27" t="s">
        <v>246</v>
      </c>
      <c r="L48">
        <f>H66</f>
        <v>0</v>
      </c>
      <c r="M48">
        <f>I66</f>
        <v>0</v>
      </c>
      <c r="N48" t="e">
        <f>L48/M48</f>
        <v>#DIV/0!</v>
      </c>
    </row>
    <row r="49" spans="1:16" ht="15.75" thickBot="1" x14ac:dyDescent="0.3">
      <c r="E49" s="1"/>
      <c r="F49" s="1"/>
      <c r="G49" s="31"/>
      <c r="H49" s="121"/>
      <c r="I49" s="31"/>
      <c r="K49" s="3" t="s">
        <v>12</v>
      </c>
      <c r="L49">
        <f>G35</f>
        <v>0</v>
      </c>
    </row>
    <row r="50" spans="1:16" x14ac:dyDescent="0.25">
      <c r="E50" s="1">
        <v>3.3</v>
      </c>
      <c r="F50" s="1">
        <v>3.8</v>
      </c>
      <c r="G50" s="121"/>
      <c r="H50" s="121"/>
      <c r="I50" s="31"/>
    </row>
    <row r="51" spans="1:16" x14ac:dyDescent="0.25">
      <c r="E51" s="1">
        <v>3.3</v>
      </c>
      <c r="F51" s="1">
        <v>1.8</v>
      </c>
      <c r="G51" s="31"/>
      <c r="H51" s="121"/>
      <c r="I51" s="31"/>
    </row>
    <row r="52" spans="1:16" x14ac:dyDescent="0.25">
      <c r="E52" s="1">
        <v>3.7</v>
      </c>
      <c r="F52" s="1">
        <v>3.7</v>
      </c>
      <c r="G52" s="121"/>
      <c r="H52" s="121"/>
      <c r="I52" s="31"/>
      <c r="K52" t="s">
        <v>236</v>
      </c>
    </row>
    <row r="53" spans="1:16" x14ac:dyDescent="0.25">
      <c r="E53" s="1">
        <v>3.7</v>
      </c>
      <c r="F53" s="1">
        <v>1.7</v>
      </c>
      <c r="G53" s="31"/>
      <c r="H53" s="121"/>
      <c r="I53" s="31"/>
      <c r="P53" s="123" t="s">
        <v>239</v>
      </c>
    </row>
    <row r="54" spans="1:16" x14ac:dyDescent="0.25">
      <c r="E54" s="1">
        <v>4</v>
      </c>
      <c r="F54" s="1">
        <v>2.8</v>
      </c>
      <c r="G54" s="121"/>
      <c r="H54" s="121"/>
      <c r="I54" s="31"/>
    </row>
    <row r="55" spans="1:16" x14ac:dyDescent="0.25">
      <c r="E55" s="1">
        <v>4</v>
      </c>
      <c r="F55" s="1">
        <v>2.8</v>
      </c>
      <c r="G55" s="31"/>
      <c r="H55" s="121"/>
      <c r="I55" s="31"/>
      <c r="K55" t="s">
        <v>242</v>
      </c>
    </row>
    <row r="56" spans="1:16" x14ac:dyDescent="0.25">
      <c r="E56" s="1">
        <v>4</v>
      </c>
      <c r="F56" s="1">
        <v>2.2000000000000002</v>
      </c>
      <c r="G56" s="31"/>
      <c r="H56" s="121"/>
      <c r="I56" s="31"/>
      <c r="K56" t="s">
        <v>240</v>
      </c>
    </row>
    <row r="57" spans="1:16" x14ac:dyDescent="0.25">
      <c r="E57" s="1">
        <v>4.7</v>
      </c>
      <c r="F57" s="1">
        <v>3.2</v>
      </c>
      <c r="G57" s="121"/>
      <c r="H57" s="121"/>
      <c r="I57" s="31"/>
      <c r="K57" t="s">
        <v>276</v>
      </c>
    </row>
    <row r="58" spans="1:16" x14ac:dyDescent="0.25">
      <c r="E58" s="1">
        <v>4.7</v>
      </c>
      <c r="F58" s="1">
        <v>1.9</v>
      </c>
      <c r="G58" s="31"/>
      <c r="H58" s="121"/>
      <c r="I58" s="31"/>
    </row>
    <row r="59" spans="1:16" x14ac:dyDescent="0.25">
      <c r="A59" t="s">
        <v>237</v>
      </c>
      <c r="E59" s="1"/>
      <c r="F59" s="1"/>
      <c r="G59" s="31"/>
      <c r="H59" s="121"/>
      <c r="I59" s="31"/>
      <c r="K59" t="s">
        <v>241</v>
      </c>
    </row>
    <row r="60" spans="1:16" x14ac:dyDescent="0.25">
      <c r="A60" t="s">
        <v>238</v>
      </c>
      <c r="E60" s="1">
        <v>5.3</v>
      </c>
      <c r="F60" s="1">
        <v>3.5</v>
      </c>
      <c r="G60" s="121"/>
      <c r="H60" s="121"/>
      <c r="I60" s="31"/>
    </row>
    <row r="61" spans="1:16" x14ac:dyDescent="0.25">
      <c r="E61" s="1">
        <v>5.3</v>
      </c>
      <c r="F61" s="1">
        <v>2.8</v>
      </c>
      <c r="G61" s="31"/>
      <c r="H61" s="121"/>
      <c r="I61" s="31"/>
    </row>
    <row r="62" spans="1:16" x14ac:dyDescent="0.25">
      <c r="E62" s="1">
        <v>5.3</v>
      </c>
      <c r="F62" s="1">
        <v>2.1</v>
      </c>
      <c r="G62" s="31"/>
      <c r="H62" s="121"/>
      <c r="I62" s="31"/>
    </row>
    <row r="63" spans="1:16" x14ac:dyDescent="0.25">
      <c r="E63" s="1"/>
      <c r="F63" s="1"/>
      <c r="G63" s="31"/>
      <c r="H63" s="121"/>
      <c r="I63" s="31"/>
    </row>
    <row r="64" spans="1:16" x14ac:dyDescent="0.25">
      <c r="E64" s="1">
        <v>6</v>
      </c>
      <c r="F64" s="1">
        <v>3.2</v>
      </c>
      <c r="G64" s="121"/>
      <c r="H64" s="121"/>
      <c r="I64" s="31"/>
    </row>
    <row r="65" spans="5:9" x14ac:dyDescent="0.25">
      <c r="E65" s="1">
        <v>6</v>
      </c>
      <c r="F65" s="1">
        <v>3</v>
      </c>
      <c r="G65" s="1"/>
      <c r="H65" s="121"/>
      <c r="I65" s="1"/>
    </row>
    <row r="66" spans="5:9" x14ac:dyDescent="0.25">
      <c r="E66" s="119" t="s">
        <v>234</v>
      </c>
      <c r="F66" s="119"/>
      <c r="G66" s="119"/>
      <c r="H66" s="122"/>
      <c r="I66" s="121"/>
    </row>
    <row r="67" spans="5:9" ht="13.5" customHeight="1" x14ac:dyDescent="0.25"/>
    <row r="68" spans="5:9" hidden="1" x14ac:dyDescent="0.25">
      <c r="E68" s="2"/>
      <c r="F68" s="2"/>
    </row>
    <row r="69" spans="5:9" hidden="1" x14ac:dyDescent="0.25">
      <c r="E69" s="2"/>
      <c r="F69" s="2"/>
    </row>
    <row r="70" spans="5:9" hidden="1" x14ac:dyDescent="0.25">
      <c r="E70" s="15"/>
      <c r="F70" s="15"/>
    </row>
    <row r="71" spans="5:9" hidden="1" x14ac:dyDescent="0.25"/>
    <row r="72" spans="5:9" hidden="1" x14ac:dyDescent="0.25"/>
    <row r="73" spans="5:9" hidden="1" x14ac:dyDescent="0.25"/>
    <row r="74" spans="5:9" hidden="1" x14ac:dyDescent="0.25"/>
    <row r="75" spans="5:9" hidden="1" x14ac:dyDescent="0.25"/>
    <row r="76" spans="5:9" hidden="1" x14ac:dyDescent="0.25"/>
  </sheetData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19"/>
  <sheetViews>
    <sheetView workbookViewId="0">
      <selection activeCell="E19" sqref="E19"/>
    </sheetView>
  </sheetViews>
  <sheetFormatPr defaultRowHeight="15" x14ac:dyDescent="0.25"/>
  <cols>
    <col min="5" max="5" width="10.42578125" customWidth="1"/>
    <col min="8" max="8" width="15.28515625" customWidth="1"/>
    <col min="10" max="10" width="22.42578125" customWidth="1"/>
    <col min="11" max="11" width="13.7109375" customWidth="1"/>
    <col min="12" max="12" width="14" customWidth="1"/>
    <col min="13" max="13" width="16.7109375" customWidth="1"/>
  </cols>
  <sheetData>
    <row r="1" spans="1:13" x14ac:dyDescent="0.25">
      <c r="A1" t="s">
        <v>235</v>
      </c>
    </row>
    <row r="2" spans="1:13" x14ac:dyDescent="0.25">
      <c r="B2" s="17" t="s">
        <v>225</v>
      </c>
      <c r="C2" s="17" t="s">
        <v>209</v>
      </c>
    </row>
    <row r="3" spans="1:13" x14ac:dyDescent="0.25">
      <c r="B3">
        <v>1</v>
      </c>
      <c r="C3">
        <v>2.2999999999999998</v>
      </c>
      <c r="E3" s="127"/>
      <c r="F3" s="124"/>
      <c r="G3" s="124"/>
      <c r="H3" s="124"/>
      <c r="I3" s="124"/>
      <c r="J3" s="124"/>
      <c r="K3" s="124"/>
      <c r="L3" s="124"/>
      <c r="M3" s="128"/>
    </row>
    <row r="4" spans="1:13" x14ac:dyDescent="0.25">
      <c r="B4">
        <v>1</v>
      </c>
      <c r="C4">
        <v>1.8</v>
      </c>
      <c r="E4" s="48"/>
      <c r="F4" s="49"/>
      <c r="G4" s="49"/>
      <c r="H4" s="49"/>
      <c r="I4" s="49"/>
      <c r="J4" s="49"/>
      <c r="K4" s="49"/>
      <c r="L4" s="49"/>
      <c r="M4" s="50"/>
    </row>
    <row r="5" spans="1:13" x14ac:dyDescent="0.25">
      <c r="B5">
        <v>2</v>
      </c>
      <c r="C5">
        <v>2.8</v>
      </c>
      <c r="E5" s="48"/>
      <c r="F5" s="49"/>
      <c r="G5" s="49"/>
      <c r="H5" s="49"/>
      <c r="I5" s="49"/>
      <c r="J5" s="49"/>
      <c r="K5" s="49"/>
      <c r="L5" s="49"/>
      <c r="M5" s="50"/>
    </row>
    <row r="6" spans="1:13" x14ac:dyDescent="0.25">
      <c r="B6">
        <v>2</v>
      </c>
      <c r="C6">
        <v>2</v>
      </c>
      <c r="E6" s="48"/>
      <c r="F6" s="49"/>
      <c r="G6" s="49"/>
      <c r="H6" s="49"/>
      <c r="I6" s="49"/>
      <c r="J6" s="49"/>
      <c r="K6" s="49"/>
      <c r="L6" s="49"/>
      <c r="M6" s="50"/>
    </row>
    <row r="7" spans="1:13" x14ac:dyDescent="0.25">
      <c r="B7">
        <v>3</v>
      </c>
      <c r="C7">
        <v>2.7</v>
      </c>
      <c r="E7" s="48"/>
      <c r="F7" s="49"/>
      <c r="G7" s="49"/>
      <c r="H7" s="49"/>
      <c r="I7" s="49"/>
      <c r="J7" s="49"/>
      <c r="K7" s="49"/>
      <c r="L7" s="49"/>
      <c r="M7" s="50"/>
    </row>
    <row r="8" spans="1:13" x14ac:dyDescent="0.25">
      <c r="B8">
        <v>3</v>
      </c>
      <c r="C8">
        <v>3.5</v>
      </c>
      <c r="E8" s="48"/>
      <c r="F8" s="49"/>
      <c r="G8" s="49"/>
      <c r="H8" s="49"/>
      <c r="I8" s="49"/>
      <c r="J8" s="49"/>
      <c r="K8" s="49"/>
      <c r="L8" s="49"/>
      <c r="M8" s="50"/>
    </row>
    <row r="9" spans="1:13" x14ac:dyDescent="0.25">
      <c r="B9">
        <v>4</v>
      </c>
      <c r="C9">
        <v>3.2</v>
      </c>
      <c r="E9" s="48"/>
      <c r="F9" s="49"/>
      <c r="G9" s="49"/>
      <c r="H9" s="49"/>
      <c r="I9" s="49"/>
      <c r="J9" s="49"/>
      <c r="K9" s="49"/>
      <c r="L9" s="49"/>
      <c r="M9" s="50"/>
    </row>
    <row r="10" spans="1:13" x14ac:dyDescent="0.25">
      <c r="B10">
        <v>4</v>
      </c>
      <c r="C10">
        <v>3.7</v>
      </c>
      <c r="E10" s="48"/>
      <c r="F10" s="49"/>
      <c r="G10" s="49"/>
      <c r="H10" s="49"/>
      <c r="I10" s="49"/>
      <c r="J10" s="49"/>
      <c r="K10" s="49"/>
      <c r="L10" s="49"/>
      <c r="M10" s="50"/>
    </row>
    <row r="11" spans="1:13" x14ac:dyDescent="0.25">
      <c r="B11">
        <v>5</v>
      </c>
      <c r="C11">
        <v>4</v>
      </c>
      <c r="E11" s="48"/>
      <c r="F11" s="49"/>
      <c r="G11" s="49"/>
      <c r="H11" s="49"/>
      <c r="I11" s="49"/>
      <c r="J11" s="49"/>
      <c r="K11" s="49"/>
      <c r="L11" s="49"/>
      <c r="M11" s="50"/>
    </row>
    <row r="12" spans="1:13" x14ac:dyDescent="0.25">
      <c r="B12">
        <v>5</v>
      </c>
      <c r="C12">
        <v>3.5</v>
      </c>
      <c r="E12" s="48"/>
      <c r="F12" s="49"/>
      <c r="G12" s="49"/>
      <c r="H12" s="49"/>
      <c r="I12" s="49"/>
      <c r="J12" s="49"/>
      <c r="K12" s="49"/>
      <c r="L12" s="49"/>
      <c r="M12" s="50"/>
    </row>
    <row r="13" spans="1:13" x14ac:dyDescent="0.25">
      <c r="B13">
        <v>6</v>
      </c>
      <c r="C13">
        <v>4.2</v>
      </c>
      <c r="E13" s="48"/>
      <c r="F13" s="49"/>
      <c r="G13" s="49"/>
      <c r="H13" s="49"/>
      <c r="I13" s="49"/>
      <c r="J13" s="49"/>
      <c r="K13" s="49"/>
      <c r="L13" s="49"/>
      <c r="M13" s="50"/>
    </row>
    <row r="14" spans="1:13" x14ac:dyDescent="0.25">
      <c r="B14">
        <v>6</v>
      </c>
      <c r="C14">
        <v>4.3</v>
      </c>
      <c r="E14" s="48"/>
      <c r="F14" s="49"/>
      <c r="G14" s="49"/>
      <c r="H14" s="49"/>
      <c r="I14" s="49"/>
      <c r="J14" s="49"/>
      <c r="K14" s="49"/>
      <c r="L14" s="49"/>
      <c r="M14" s="50"/>
    </row>
    <row r="15" spans="1:13" x14ac:dyDescent="0.25">
      <c r="B15">
        <v>7</v>
      </c>
      <c r="C15">
        <v>5.2</v>
      </c>
      <c r="E15" s="48"/>
      <c r="F15" s="49"/>
      <c r="G15" s="49"/>
      <c r="H15" s="49"/>
      <c r="I15" s="49"/>
      <c r="J15" s="49"/>
      <c r="K15" s="49"/>
      <c r="L15" s="49"/>
      <c r="M15" s="50"/>
    </row>
    <row r="16" spans="1:13" x14ac:dyDescent="0.25">
      <c r="B16">
        <v>7</v>
      </c>
      <c r="C16">
        <v>4.9000000000000004</v>
      </c>
      <c r="E16" s="48"/>
      <c r="F16" s="49"/>
      <c r="G16" s="49"/>
      <c r="H16" s="49"/>
      <c r="I16" s="49"/>
      <c r="J16" s="49"/>
      <c r="K16" s="49"/>
      <c r="L16" s="49"/>
      <c r="M16" s="50"/>
    </row>
    <row r="17" spans="2:13" x14ac:dyDescent="0.25">
      <c r="B17">
        <v>8</v>
      </c>
      <c r="C17">
        <v>5.3</v>
      </c>
      <c r="E17" s="48"/>
      <c r="F17" s="49"/>
      <c r="G17" s="49"/>
      <c r="H17" s="49"/>
      <c r="I17" s="49"/>
      <c r="J17" s="49"/>
      <c r="K17" s="49"/>
      <c r="L17" s="49"/>
      <c r="M17" s="50"/>
    </row>
    <row r="18" spans="2:13" x14ac:dyDescent="0.25">
      <c r="B18">
        <v>8</v>
      </c>
      <c r="C18">
        <v>5.2</v>
      </c>
      <c r="E18" s="48"/>
      <c r="F18" s="49"/>
      <c r="G18" s="49"/>
      <c r="H18" s="49"/>
      <c r="I18" s="49"/>
      <c r="J18" s="49"/>
      <c r="K18" s="49"/>
      <c r="L18" s="49"/>
      <c r="M18" s="50"/>
    </row>
    <row r="19" spans="2:13" x14ac:dyDescent="0.25">
      <c r="B19">
        <v>9</v>
      </c>
      <c r="C19">
        <v>6</v>
      </c>
      <c r="E19" s="129"/>
      <c r="F19" s="130"/>
      <c r="G19" s="130"/>
      <c r="H19" s="130"/>
      <c r="I19" s="130"/>
      <c r="J19" s="130"/>
      <c r="K19" s="130"/>
      <c r="L19" s="130"/>
      <c r="M19" s="131"/>
    </row>
    <row r="20" spans="2:13" x14ac:dyDescent="0.25">
      <c r="B20">
        <v>9</v>
      </c>
      <c r="C20">
        <v>6.2</v>
      </c>
    </row>
    <row r="21" spans="2:13" x14ac:dyDescent="0.25">
      <c r="B21">
        <v>10</v>
      </c>
      <c r="C21">
        <v>6.9</v>
      </c>
    </row>
    <row r="22" spans="2:13" x14ac:dyDescent="0.25">
      <c r="B22">
        <v>10</v>
      </c>
      <c r="C22">
        <v>7</v>
      </c>
    </row>
    <row r="23" spans="2:13" x14ac:dyDescent="0.25">
      <c r="E23" s="49"/>
      <c r="F23" s="49"/>
      <c r="G23" s="49"/>
      <c r="H23" s="49"/>
      <c r="I23" s="49"/>
      <c r="J23" s="49"/>
      <c r="K23" s="49"/>
      <c r="L23" s="49"/>
      <c r="M23" s="49"/>
    </row>
    <row r="24" spans="2:13" x14ac:dyDescent="0.25">
      <c r="E24" s="49"/>
      <c r="F24" s="49"/>
      <c r="G24" s="49"/>
      <c r="H24" s="49"/>
      <c r="I24" s="49"/>
      <c r="J24" s="49"/>
      <c r="K24" s="49"/>
      <c r="L24" s="49"/>
      <c r="M24" s="49"/>
    </row>
    <row r="25" spans="2:13" x14ac:dyDescent="0.25">
      <c r="E25" s="113"/>
      <c r="F25" s="113"/>
      <c r="G25" s="49"/>
      <c r="H25" s="49"/>
      <c r="I25" s="49"/>
      <c r="J25" s="49"/>
      <c r="K25" s="49"/>
      <c r="L25" s="49"/>
      <c r="M25" s="49"/>
    </row>
    <row r="26" spans="2:13" x14ac:dyDescent="0.25">
      <c r="E26" s="112"/>
      <c r="F26" s="112"/>
      <c r="G26" s="49"/>
      <c r="H26" s="49"/>
      <c r="I26" s="49"/>
      <c r="J26" s="49"/>
      <c r="K26" s="49"/>
      <c r="L26" s="49"/>
      <c r="M26" s="49"/>
    </row>
    <row r="27" spans="2:13" x14ac:dyDescent="0.25">
      <c r="E27" s="112"/>
      <c r="F27" s="112"/>
      <c r="G27" s="49"/>
      <c r="H27" s="49"/>
      <c r="I27" s="49"/>
      <c r="J27" s="49"/>
      <c r="K27" s="49"/>
      <c r="L27" s="49"/>
      <c r="M27" s="49"/>
    </row>
    <row r="28" spans="2:13" x14ac:dyDescent="0.25">
      <c r="E28" s="112"/>
      <c r="F28" s="112"/>
      <c r="G28" s="49"/>
      <c r="H28" s="49"/>
      <c r="I28" s="49"/>
      <c r="J28" s="49"/>
      <c r="K28" s="49"/>
      <c r="L28" s="49"/>
      <c r="M28" s="49"/>
    </row>
    <row r="29" spans="2:13" x14ac:dyDescent="0.25">
      <c r="E29" s="112"/>
      <c r="F29" s="112"/>
      <c r="G29" s="49"/>
      <c r="H29" s="49"/>
      <c r="I29" s="49"/>
      <c r="J29" s="49"/>
      <c r="K29" s="49"/>
      <c r="L29" s="49"/>
      <c r="M29" s="49"/>
    </row>
    <row r="30" spans="2:13" x14ac:dyDescent="0.25">
      <c r="E30" s="112"/>
      <c r="F30" s="112"/>
      <c r="G30" s="49"/>
      <c r="H30" s="49"/>
      <c r="I30" s="49"/>
      <c r="J30" s="49"/>
      <c r="K30" s="49"/>
      <c r="L30" s="49"/>
      <c r="M30" s="49"/>
    </row>
    <row r="31" spans="2:13" x14ac:dyDescent="0.25">
      <c r="E31" s="49"/>
      <c r="F31" s="49"/>
      <c r="G31" s="49"/>
      <c r="H31" s="49"/>
      <c r="I31" s="49"/>
      <c r="J31" s="49"/>
      <c r="K31" s="49"/>
      <c r="L31" s="49"/>
      <c r="M31" s="49"/>
    </row>
    <row r="32" spans="2:13" x14ac:dyDescent="0.25">
      <c r="E32" s="49"/>
      <c r="F32" s="49"/>
      <c r="G32" s="49"/>
      <c r="H32" s="49"/>
      <c r="I32" s="49"/>
      <c r="J32" s="49"/>
      <c r="K32" s="49"/>
      <c r="L32" s="49"/>
      <c r="M32" s="49"/>
    </row>
    <row r="33" spans="5:13" x14ac:dyDescent="0.25">
      <c r="E33" s="114"/>
      <c r="F33" s="114"/>
      <c r="G33" s="114"/>
      <c r="H33" s="114"/>
      <c r="I33" s="114"/>
      <c r="J33" s="114"/>
      <c r="K33" s="49"/>
      <c r="L33" s="49"/>
      <c r="M33" s="49"/>
    </row>
    <row r="34" spans="5:13" x14ac:dyDescent="0.25">
      <c r="E34" s="112"/>
      <c r="F34" s="112"/>
      <c r="G34" s="112"/>
      <c r="H34" s="112"/>
      <c r="I34" s="112"/>
      <c r="J34" s="112"/>
      <c r="K34" s="49"/>
      <c r="L34" s="49"/>
      <c r="M34" s="49"/>
    </row>
    <row r="35" spans="5:13" x14ac:dyDescent="0.25">
      <c r="E35" s="112"/>
      <c r="F35" s="112"/>
      <c r="G35" s="112"/>
      <c r="H35" s="112"/>
      <c r="I35" s="112"/>
      <c r="J35" s="112"/>
      <c r="K35" s="49"/>
      <c r="L35" s="49"/>
      <c r="M35" s="49"/>
    </row>
    <row r="36" spans="5:13" x14ac:dyDescent="0.25">
      <c r="E36" s="112"/>
      <c r="F36" s="112"/>
      <c r="G36" s="112"/>
      <c r="H36" s="112"/>
      <c r="I36" s="112"/>
      <c r="J36" s="112"/>
      <c r="K36" s="49"/>
      <c r="L36" s="49"/>
      <c r="M36" s="49"/>
    </row>
    <row r="37" spans="5:13" x14ac:dyDescent="0.25">
      <c r="E37" s="49"/>
      <c r="F37" s="49"/>
      <c r="G37" s="49"/>
      <c r="H37" s="49"/>
      <c r="I37" s="49"/>
      <c r="J37" s="49"/>
      <c r="K37" s="49"/>
      <c r="L37" s="49"/>
      <c r="M37" s="49"/>
    </row>
    <row r="38" spans="5:13" x14ac:dyDescent="0.25">
      <c r="E38" s="114"/>
      <c r="F38" s="114"/>
      <c r="G38" s="114"/>
      <c r="H38" s="114"/>
      <c r="I38" s="114"/>
      <c r="J38" s="114"/>
      <c r="K38" s="114"/>
      <c r="L38" s="114"/>
      <c r="M38" s="114"/>
    </row>
    <row r="39" spans="5:13" x14ac:dyDescent="0.25">
      <c r="E39" s="112"/>
      <c r="F39" s="112"/>
      <c r="G39" s="112"/>
      <c r="H39" s="112"/>
      <c r="I39" s="112"/>
      <c r="J39" s="112"/>
      <c r="K39" s="112"/>
      <c r="L39" s="112"/>
      <c r="M39" s="112"/>
    </row>
    <row r="40" spans="5:13" x14ac:dyDescent="0.25">
      <c r="E40" s="112"/>
      <c r="F40" s="112"/>
      <c r="G40" s="112"/>
      <c r="H40" s="112"/>
      <c r="I40" s="112"/>
      <c r="J40" s="112"/>
      <c r="K40" s="112"/>
      <c r="L40" s="112"/>
      <c r="M40" s="112"/>
    </row>
    <row r="41" spans="5:13" x14ac:dyDescent="0.25">
      <c r="E41" s="49"/>
      <c r="F41" s="49"/>
      <c r="G41" s="49"/>
      <c r="H41" s="49"/>
      <c r="I41" s="49"/>
      <c r="J41" s="49"/>
      <c r="K41" s="49"/>
      <c r="L41" s="49"/>
      <c r="M41" s="49"/>
    </row>
    <row r="42" spans="5:13" x14ac:dyDescent="0.25">
      <c r="E42" s="49"/>
      <c r="F42" s="49"/>
      <c r="G42" s="49"/>
      <c r="H42" s="49"/>
      <c r="I42" s="49"/>
      <c r="J42" s="49"/>
      <c r="K42" s="49"/>
      <c r="L42" s="49"/>
      <c r="M42" s="49"/>
    </row>
    <row r="43" spans="5:13" x14ac:dyDescent="0.25">
      <c r="E43" s="49"/>
      <c r="F43" s="49"/>
      <c r="G43" s="49"/>
      <c r="H43" s="49"/>
      <c r="I43" s="49"/>
      <c r="J43" s="49"/>
      <c r="K43" s="49"/>
      <c r="L43" s="49"/>
      <c r="M43" s="49"/>
    </row>
    <row r="44" spans="5:13" x14ac:dyDescent="0.25">
      <c r="E44" s="49"/>
      <c r="F44" s="49"/>
      <c r="G44" s="49"/>
      <c r="H44" s="49"/>
      <c r="I44" s="49"/>
      <c r="J44" s="49"/>
      <c r="K44" s="49"/>
      <c r="L44" s="49"/>
      <c r="M44" s="49"/>
    </row>
    <row r="45" spans="5:13" x14ac:dyDescent="0.25">
      <c r="E45" s="49"/>
      <c r="F45" s="49"/>
      <c r="G45" s="49"/>
      <c r="H45" s="49"/>
      <c r="I45" s="49"/>
      <c r="J45" s="49"/>
      <c r="K45" s="49"/>
      <c r="L45" s="49"/>
      <c r="M45" s="49"/>
    </row>
    <row r="46" spans="5:13" x14ac:dyDescent="0.25">
      <c r="E46" s="114"/>
      <c r="F46" s="114"/>
      <c r="G46" s="114"/>
      <c r="H46" s="49"/>
      <c r="I46" s="49"/>
      <c r="J46" s="49"/>
      <c r="K46" s="49"/>
      <c r="L46" s="49"/>
      <c r="M46" s="49"/>
    </row>
    <row r="47" spans="5:13" x14ac:dyDescent="0.25">
      <c r="E47" s="112"/>
      <c r="F47" s="112"/>
      <c r="G47" s="112"/>
      <c r="H47" s="49"/>
      <c r="I47" s="49"/>
      <c r="J47" s="49"/>
      <c r="K47" s="49"/>
      <c r="L47" s="49"/>
      <c r="M47" s="49"/>
    </row>
    <row r="48" spans="5:13" x14ac:dyDescent="0.25">
      <c r="E48" s="112"/>
      <c r="F48" s="112"/>
      <c r="G48" s="112"/>
      <c r="H48" s="49"/>
      <c r="I48" s="49"/>
      <c r="J48" s="49"/>
      <c r="K48" s="49"/>
      <c r="L48" s="49"/>
      <c r="M48" s="49"/>
    </row>
    <row r="49" spans="5:13" x14ac:dyDescent="0.25">
      <c r="E49" s="112"/>
      <c r="F49" s="112"/>
      <c r="G49" s="112"/>
      <c r="H49" s="49"/>
      <c r="I49" s="49"/>
      <c r="J49" s="49"/>
      <c r="K49" s="49"/>
      <c r="L49" s="49"/>
      <c r="M49" s="49"/>
    </row>
    <row r="50" spans="5:13" x14ac:dyDescent="0.25">
      <c r="E50" s="112"/>
      <c r="F50" s="112"/>
      <c r="G50" s="112"/>
      <c r="H50" s="49"/>
      <c r="I50" s="49"/>
      <c r="J50" s="49"/>
      <c r="K50" s="49"/>
      <c r="L50" s="49"/>
      <c r="M50" s="49"/>
    </row>
    <row r="51" spans="5:13" x14ac:dyDescent="0.25">
      <c r="E51" s="112"/>
      <c r="F51" s="112"/>
      <c r="G51" s="112"/>
      <c r="H51" s="49"/>
      <c r="I51" s="49"/>
      <c r="J51" s="49"/>
      <c r="K51" s="49"/>
      <c r="L51" s="49"/>
      <c r="M51" s="49"/>
    </row>
    <row r="52" spans="5:13" x14ac:dyDescent="0.25">
      <c r="E52" s="112"/>
      <c r="F52" s="112"/>
      <c r="G52" s="112"/>
      <c r="H52" s="49"/>
      <c r="I52" s="49"/>
      <c r="J52" s="49"/>
      <c r="K52" s="49"/>
      <c r="L52" s="49"/>
      <c r="M52" s="49"/>
    </row>
    <row r="53" spans="5:13" x14ac:dyDescent="0.25">
      <c r="E53" s="112"/>
      <c r="F53" s="112"/>
      <c r="G53" s="112"/>
      <c r="H53" s="49"/>
      <c r="I53" s="49"/>
      <c r="J53" s="49"/>
      <c r="K53" s="49"/>
      <c r="L53" s="49"/>
      <c r="M53" s="49"/>
    </row>
    <row r="54" spans="5:13" x14ac:dyDescent="0.25">
      <c r="E54" s="112"/>
      <c r="F54" s="112"/>
      <c r="G54" s="112"/>
      <c r="H54" s="49"/>
      <c r="I54" s="49"/>
      <c r="J54" s="49"/>
      <c r="K54" s="49"/>
      <c r="L54" s="49"/>
      <c r="M54" s="49"/>
    </row>
    <row r="55" spans="5:13" x14ac:dyDescent="0.25">
      <c r="E55" s="112"/>
      <c r="F55" s="112"/>
      <c r="G55" s="112"/>
      <c r="H55" s="49"/>
      <c r="I55" s="49"/>
      <c r="J55" s="49"/>
      <c r="K55" s="49"/>
      <c r="L55" s="49"/>
      <c r="M55" s="49"/>
    </row>
    <row r="56" spans="5:13" x14ac:dyDescent="0.25">
      <c r="E56" s="112"/>
      <c r="F56" s="112"/>
      <c r="G56" s="112"/>
      <c r="H56" s="49"/>
      <c r="I56" s="49"/>
      <c r="J56" s="49"/>
      <c r="K56" s="49"/>
      <c r="L56" s="49"/>
      <c r="M56" s="49"/>
    </row>
    <row r="57" spans="5:13" x14ac:dyDescent="0.25">
      <c r="E57" s="112"/>
      <c r="F57" s="112"/>
      <c r="G57" s="112"/>
      <c r="H57" s="49"/>
      <c r="I57" s="49"/>
      <c r="J57" s="49"/>
      <c r="K57" s="49"/>
      <c r="L57" s="49"/>
      <c r="M57" s="49"/>
    </row>
    <row r="58" spans="5:13" x14ac:dyDescent="0.25">
      <c r="E58" s="112"/>
      <c r="F58" s="112"/>
      <c r="G58" s="112"/>
      <c r="H58" s="49"/>
      <c r="I58" s="49"/>
      <c r="J58" s="49"/>
      <c r="K58" s="49"/>
      <c r="L58" s="49"/>
      <c r="M58" s="49"/>
    </row>
    <row r="59" spans="5:13" x14ac:dyDescent="0.25">
      <c r="E59" s="112"/>
      <c r="F59" s="112"/>
      <c r="G59" s="112"/>
      <c r="H59" s="49"/>
      <c r="I59" s="49"/>
      <c r="J59" s="49"/>
      <c r="K59" s="49"/>
      <c r="L59" s="49"/>
      <c r="M59" s="49"/>
    </row>
    <row r="60" spans="5:13" x14ac:dyDescent="0.25">
      <c r="E60" s="112"/>
      <c r="F60" s="112"/>
      <c r="G60" s="112"/>
      <c r="H60" s="49"/>
      <c r="I60" s="49"/>
      <c r="J60" s="49"/>
      <c r="K60" s="49"/>
      <c r="L60" s="49"/>
      <c r="M60" s="49"/>
    </row>
    <row r="61" spans="5:13" x14ac:dyDescent="0.25">
      <c r="E61" s="112"/>
      <c r="F61" s="112"/>
      <c r="G61" s="112"/>
      <c r="H61" s="49"/>
      <c r="I61" s="49"/>
      <c r="J61" s="49"/>
      <c r="K61" s="49"/>
      <c r="L61" s="49"/>
      <c r="M61" s="49"/>
    </row>
    <row r="62" spans="5:13" x14ac:dyDescent="0.25">
      <c r="E62" s="112"/>
      <c r="F62" s="112"/>
      <c r="G62" s="112"/>
      <c r="H62" s="49"/>
      <c r="I62" s="49"/>
      <c r="J62" s="49"/>
      <c r="K62" s="49"/>
      <c r="L62" s="49"/>
      <c r="M62" s="49"/>
    </row>
    <row r="63" spans="5:13" x14ac:dyDescent="0.25">
      <c r="E63" s="112"/>
      <c r="F63" s="112"/>
      <c r="G63" s="112"/>
      <c r="H63" s="49"/>
      <c r="I63" s="49"/>
      <c r="J63" s="49"/>
      <c r="K63" s="49"/>
      <c r="L63" s="49"/>
      <c r="M63" s="49"/>
    </row>
    <row r="64" spans="5:13" x14ac:dyDescent="0.25">
      <c r="E64" s="112"/>
      <c r="F64" s="112"/>
      <c r="G64" s="112"/>
      <c r="H64" s="49"/>
      <c r="I64" s="49"/>
      <c r="J64" s="49"/>
      <c r="K64" s="49"/>
      <c r="L64" s="49"/>
      <c r="M64" s="49"/>
    </row>
    <row r="65" spans="1:13" x14ac:dyDescent="0.25">
      <c r="E65" s="112"/>
      <c r="F65" s="112"/>
      <c r="G65" s="112"/>
      <c r="H65" s="49"/>
      <c r="I65" s="49"/>
      <c r="J65" s="49"/>
      <c r="K65" s="49"/>
      <c r="L65" s="49"/>
      <c r="M65" s="49"/>
    </row>
    <row r="66" spans="1:13" x14ac:dyDescent="0.25">
      <c r="E66" s="112"/>
      <c r="F66" s="112"/>
      <c r="G66" s="112"/>
      <c r="H66" s="49"/>
      <c r="I66" s="49"/>
      <c r="J66" s="49"/>
      <c r="K66" s="49"/>
      <c r="L66" s="49"/>
      <c r="M66" s="49"/>
    </row>
    <row r="67" spans="1:13" x14ac:dyDescent="0.25">
      <c r="F67" s="20" t="s">
        <v>234</v>
      </c>
      <c r="G67" s="26"/>
    </row>
    <row r="68" spans="1:13" x14ac:dyDescent="0.25">
      <c r="A68" s="117" t="s">
        <v>253</v>
      </c>
    </row>
    <row r="69" spans="1:13" x14ac:dyDescent="0.25">
      <c r="A69" t="s">
        <v>254</v>
      </c>
    </row>
    <row r="70" spans="1:13" ht="30" x14ac:dyDescent="0.25">
      <c r="E70" s="118" t="s">
        <v>227</v>
      </c>
      <c r="F70" s="20" t="s">
        <v>248</v>
      </c>
      <c r="G70" s="1" t="s">
        <v>247</v>
      </c>
      <c r="H70" t="s">
        <v>249</v>
      </c>
      <c r="I70" s="1" t="s">
        <v>231</v>
      </c>
      <c r="J70" s="1" t="s">
        <v>255</v>
      </c>
      <c r="K70" s="1" t="s">
        <v>256</v>
      </c>
      <c r="L70" s="1" t="s">
        <v>268</v>
      </c>
      <c r="M70" s="1" t="s">
        <v>269</v>
      </c>
    </row>
    <row r="71" spans="1:13" x14ac:dyDescent="0.25">
      <c r="A71" t="s">
        <v>243</v>
      </c>
      <c r="E71">
        <v>1</v>
      </c>
      <c r="F71">
        <v>2.2999999999999998</v>
      </c>
      <c r="G71" s="100"/>
      <c r="H71" s="100"/>
      <c r="I71" s="100"/>
      <c r="J71" s="31"/>
      <c r="K71" s="26"/>
      <c r="L71" s="26"/>
      <c r="M71" s="26"/>
    </row>
    <row r="72" spans="1:13" x14ac:dyDescent="0.25">
      <c r="A72" t="s">
        <v>244</v>
      </c>
      <c r="E72">
        <v>1</v>
      </c>
      <c r="F72">
        <v>1.8</v>
      </c>
      <c r="G72" s="100"/>
      <c r="H72" s="100"/>
      <c r="I72" s="100"/>
      <c r="J72" s="31"/>
      <c r="K72" s="26"/>
      <c r="L72" s="26"/>
      <c r="M72" s="26"/>
    </row>
    <row r="73" spans="1:13" x14ac:dyDescent="0.25">
      <c r="A73" t="s">
        <v>233</v>
      </c>
      <c r="E73">
        <v>2</v>
      </c>
      <c r="F73">
        <v>2.8</v>
      </c>
      <c r="G73" s="100"/>
      <c r="H73" s="100"/>
      <c r="I73" s="100"/>
      <c r="J73" s="31"/>
      <c r="K73" s="26"/>
      <c r="L73" s="26"/>
      <c r="M73" s="26"/>
    </row>
    <row r="74" spans="1:13" x14ac:dyDescent="0.25">
      <c r="E74">
        <v>2</v>
      </c>
      <c r="F74">
        <v>2</v>
      </c>
      <c r="G74" s="100"/>
      <c r="H74" s="100"/>
      <c r="I74" s="100"/>
      <c r="J74" s="31"/>
      <c r="K74" s="26"/>
      <c r="L74" s="26"/>
      <c r="M74" s="26"/>
    </row>
    <row r="75" spans="1:13" x14ac:dyDescent="0.25">
      <c r="E75">
        <v>3</v>
      </c>
      <c r="F75">
        <v>2.7</v>
      </c>
      <c r="G75" s="100"/>
      <c r="H75" s="100"/>
      <c r="I75" s="100"/>
      <c r="J75" s="31"/>
      <c r="K75" s="26"/>
      <c r="L75" s="26"/>
      <c r="M75" s="26"/>
    </row>
    <row r="76" spans="1:13" x14ac:dyDescent="0.25">
      <c r="E76">
        <v>3</v>
      </c>
      <c r="F76">
        <v>3.5</v>
      </c>
      <c r="G76" s="100"/>
      <c r="H76" s="100"/>
      <c r="I76" s="100"/>
      <c r="J76" s="31"/>
      <c r="K76" s="26"/>
      <c r="L76" s="26"/>
      <c r="M76" s="26"/>
    </row>
    <row r="77" spans="1:13" x14ac:dyDescent="0.25">
      <c r="E77">
        <v>4</v>
      </c>
      <c r="F77">
        <v>3.2</v>
      </c>
      <c r="G77" s="100"/>
      <c r="H77" s="100"/>
      <c r="I77" s="100"/>
      <c r="J77" s="31"/>
      <c r="K77" s="26"/>
      <c r="L77" s="26"/>
      <c r="M77" s="26"/>
    </row>
    <row r="78" spans="1:13" x14ac:dyDescent="0.25">
      <c r="E78">
        <v>4</v>
      </c>
      <c r="F78">
        <v>3.7</v>
      </c>
      <c r="G78" s="100"/>
      <c r="H78" s="100"/>
      <c r="I78" s="100"/>
      <c r="J78" s="31"/>
      <c r="K78" s="26"/>
      <c r="L78" s="26"/>
      <c r="M78" s="26"/>
    </row>
    <row r="79" spans="1:13" x14ac:dyDescent="0.25">
      <c r="E79">
        <v>5</v>
      </c>
      <c r="F79">
        <v>4</v>
      </c>
      <c r="G79" s="100"/>
      <c r="H79" s="100"/>
      <c r="I79" s="100"/>
      <c r="J79" s="31"/>
      <c r="K79" s="26"/>
      <c r="L79" s="26"/>
      <c r="M79" s="26"/>
    </row>
    <row r="80" spans="1:13" x14ac:dyDescent="0.25">
      <c r="E80">
        <v>5</v>
      </c>
      <c r="F80">
        <v>3.5</v>
      </c>
      <c r="G80" s="100"/>
      <c r="H80" s="100"/>
      <c r="I80" s="100"/>
      <c r="J80" s="31"/>
      <c r="K80" s="26"/>
      <c r="L80" s="26"/>
      <c r="M80" s="26"/>
    </row>
    <row r="81" spans="1:13" x14ac:dyDescent="0.25">
      <c r="E81">
        <v>6</v>
      </c>
      <c r="F81">
        <v>4.2</v>
      </c>
      <c r="G81" s="100"/>
      <c r="H81" s="100"/>
      <c r="I81" s="100"/>
      <c r="J81" s="31"/>
      <c r="K81" s="26"/>
      <c r="L81" s="26"/>
      <c r="M81" s="26"/>
    </row>
    <row r="82" spans="1:13" x14ac:dyDescent="0.25">
      <c r="E82">
        <v>6</v>
      </c>
      <c r="F82">
        <v>4.3</v>
      </c>
      <c r="G82" s="100"/>
      <c r="H82" s="100"/>
      <c r="I82" s="100"/>
      <c r="J82" s="31"/>
      <c r="K82" s="26"/>
      <c r="L82" s="26"/>
      <c r="M82" s="26"/>
    </row>
    <row r="83" spans="1:13" x14ac:dyDescent="0.25">
      <c r="E83">
        <v>7</v>
      </c>
      <c r="F83">
        <v>5.2</v>
      </c>
      <c r="G83" s="100"/>
      <c r="H83" s="100"/>
      <c r="I83" s="100"/>
      <c r="J83" s="31"/>
      <c r="K83" s="26"/>
      <c r="L83" s="26"/>
      <c r="M83" s="26"/>
    </row>
    <row r="84" spans="1:13" x14ac:dyDescent="0.25">
      <c r="E84">
        <v>7</v>
      </c>
      <c r="F84">
        <v>4.9000000000000004</v>
      </c>
      <c r="G84" s="100"/>
      <c r="H84" s="100"/>
      <c r="I84" s="100"/>
      <c r="J84" s="31"/>
      <c r="K84" s="26"/>
      <c r="L84" s="26"/>
      <c r="M84" s="26"/>
    </row>
    <row r="85" spans="1:13" x14ac:dyDescent="0.25">
      <c r="A85" t="s">
        <v>237</v>
      </c>
      <c r="E85">
        <v>8</v>
      </c>
      <c r="F85">
        <v>5.3</v>
      </c>
      <c r="G85" s="100"/>
      <c r="H85" s="100"/>
      <c r="I85" s="100"/>
      <c r="J85" s="31"/>
      <c r="K85" s="26"/>
      <c r="L85" s="26"/>
      <c r="M85" s="26"/>
    </row>
    <row r="86" spans="1:13" x14ac:dyDescent="0.25">
      <c r="A86" t="s">
        <v>238</v>
      </c>
      <c r="E86">
        <v>8</v>
      </c>
      <c r="F86">
        <v>5.2</v>
      </c>
      <c r="G86" s="100"/>
      <c r="H86" s="100"/>
      <c r="I86" s="100"/>
      <c r="J86" s="31"/>
      <c r="K86" s="26"/>
      <c r="L86" s="26"/>
      <c r="M86" s="26"/>
    </row>
    <row r="87" spans="1:13" x14ac:dyDescent="0.25">
      <c r="E87">
        <v>9</v>
      </c>
      <c r="F87">
        <v>6</v>
      </c>
      <c r="G87" s="100"/>
      <c r="H87" s="100"/>
      <c r="I87" s="100"/>
      <c r="J87" s="31"/>
      <c r="K87" s="26"/>
      <c r="L87" s="26"/>
      <c r="M87" s="26"/>
    </row>
    <row r="88" spans="1:13" x14ac:dyDescent="0.25">
      <c r="E88">
        <v>9</v>
      </c>
      <c r="F88">
        <v>6.2</v>
      </c>
      <c r="G88" s="100"/>
      <c r="H88" s="100"/>
      <c r="I88" s="100"/>
      <c r="J88" s="31"/>
      <c r="K88" s="26"/>
      <c r="L88" s="26"/>
      <c r="M88" s="26"/>
    </row>
    <row r="89" spans="1:13" x14ac:dyDescent="0.25">
      <c r="A89" s="27" t="s">
        <v>263</v>
      </c>
      <c r="B89" s="26"/>
      <c r="E89">
        <v>10</v>
      </c>
      <c r="F89">
        <v>6.9</v>
      </c>
      <c r="G89" s="100"/>
      <c r="H89" s="100"/>
      <c r="I89" s="100"/>
      <c r="J89" s="31"/>
      <c r="K89" s="26"/>
      <c r="L89" s="26"/>
      <c r="M89" s="26"/>
    </row>
    <row r="90" spans="1:13" x14ac:dyDescent="0.25">
      <c r="A90" s="27" t="s">
        <v>264</v>
      </c>
      <c r="B90" s="26"/>
      <c r="E90">
        <v>10</v>
      </c>
      <c r="F90">
        <v>7</v>
      </c>
      <c r="G90" s="100"/>
      <c r="H90" s="100"/>
      <c r="I90" s="100"/>
      <c r="J90" s="31"/>
      <c r="K90" s="26"/>
      <c r="L90" s="26"/>
      <c r="M90" s="26"/>
    </row>
    <row r="91" spans="1:13" x14ac:dyDescent="0.25">
      <c r="A91" s="27"/>
      <c r="E91" s="119" t="s">
        <v>234</v>
      </c>
      <c r="F91" s="121"/>
      <c r="G91" s="119"/>
      <c r="H91" s="122">
        <f t="shared" ref="H91:M91" si="0">SUM(H71:H90)</f>
        <v>0</v>
      </c>
      <c r="I91" s="121">
        <f t="shared" si="0"/>
        <v>0</v>
      </c>
      <c r="J91" s="121">
        <f t="shared" si="0"/>
        <v>0</v>
      </c>
      <c r="K91" s="124">
        <f t="shared" si="0"/>
        <v>0</v>
      </c>
      <c r="L91" s="124">
        <f t="shared" si="0"/>
        <v>0</v>
      </c>
      <c r="M91" s="124">
        <f t="shared" si="0"/>
        <v>0</v>
      </c>
    </row>
    <row r="92" spans="1:13" x14ac:dyDescent="0.25">
      <c r="A92" s="27"/>
      <c r="F92" s="31"/>
    </row>
    <row r="93" spans="1:13" x14ac:dyDescent="0.25">
      <c r="A93" s="27" t="s">
        <v>265</v>
      </c>
      <c r="B93" s="26"/>
    </row>
    <row r="94" spans="1:13" x14ac:dyDescent="0.25">
      <c r="A94" s="27" t="s">
        <v>266</v>
      </c>
      <c r="B94" s="26"/>
    </row>
    <row r="95" spans="1:13" x14ac:dyDescent="0.25">
      <c r="A95" s="27" t="s">
        <v>267</v>
      </c>
      <c r="B95" s="26"/>
    </row>
    <row r="97" spans="1:11" x14ac:dyDescent="0.25">
      <c r="B97" t="s">
        <v>13</v>
      </c>
      <c r="C97" t="s">
        <v>14</v>
      </c>
      <c r="D97" t="s">
        <v>15</v>
      </c>
      <c r="E97" t="s">
        <v>16</v>
      </c>
      <c r="F97" t="s">
        <v>232</v>
      </c>
      <c r="G97" t="s">
        <v>29</v>
      </c>
    </row>
    <row r="98" spans="1:11" x14ac:dyDescent="0.25">
      <c r="A98" s="2" t="s">
        <v>10</v>
      </c>
      <c r="B98" s="26"/>
      <c r="C98" s="26"/>
      <c r="D98" s="26"/>
      <c r="E98" s="26"/>
      <c r="F98" s="26"/>
      <c r="G98" s="26"/>
    </row>
    <row r="99" spans="1:11" x14ac:dyDescent="0.25">
      <c r="A99" s="2" t="s">
        <v>11</v>
      </c>
      <c r="B99" s="26"/>
      <c r="C99" s="26"/>
      <c r="D99" s="26"/>
      <c r="E99" s="26"/>
      <c r="F99" s="26"/>
      <c r="G99" s="26"/>
    </row>
    <row r="100" spans="1:11" x14ac:dyDescent="0.25">
      <c r="A100" s="27" t="s">
        <v>245</v>
      </c>
      <c r="B100" s="26"/>
      <c r="C100" s="26"/>
      <c r="D100" s="26"/>
      <c r="E100" s="126"/>
      <c r="F100" s="26"/>
      <c r="G100" s="26"/>
    </row>
    <row r="101" spans="1:11" x14ac:dyDescent="0.25">
      <c r="A101" s="27" t="s">
        <v>246</v>
      </c>
      <c r="B101" s="26"/>
      <c r="C101" s="26"/>
      <c r="D101" s="26"/>
      <c r="E101" s="26"/>
      <c r="F101" s="26"/>
      <c r="G101" s="26"/>
    </row>
    <row r="102" spans="1:11" ht="15.75" thickBot="1" x14ac:dyDescent="0.3">
      <c r="A102" s="3" t="s">
        <v>12</v>
      </c>
      <c r="B102" s="26"/>
      <c r="C102" s="26"/>
      <c r="D102" s="26"/>
      <c r="E102" s="26"/>
      <c r="F102" s="26"/>
      <c r="G102" s="26"/>
    </row>
    <row r="105" spans="1:11" x14ac:dyDescent="0.25">
      <c r="A105" t="s">
        <v>236</v>
      </c>
    </row>
    <row r="106" spans="1:11" x14ac:dyDescent="0.25">
      <c r="F106" s="123" t="s">
        <v>239</v>
      </c>
    </row>
    <row r="108" spans="1:11" x14ac:dyDescent="0.25">
      <c r="A108" t="s">
        <v>242</v>
      </c>
    </row>
    <row r="109" spans="1:11" x14ac:dyDescent="0.25">
      <c r="A109" t="s">
        <v>240</v>
      </c>
    </row>
    <row r="110" spans="1:11" x14ac:dyDescent="0.25">
      <c r="A110" t="s">
        <v>250</v>
      </c>
    </row>
    <row r="111" spans="1:11" x14ac:dyDescent="0.25">
      <c r="A111" s="27" t="s">
        <v>153</v>
      </c>
      <c r="B111" s="26"/>
      <c r="C111" s="125" t="s">
        <v>251</v>
      </c>
      <c r="D111" s="26"/>
      <c r="E111" t="s">
        <v>252</v>
      </c>
      <c r="F111" t="s">
        <v>257</v>
      </c>
      <c r="K111" s="26"/>
    </row>
    <row r="112" spans="1:11" x14ac:dyDescent="0.25">
      <c r="J112" s="27" t="s">
        <v>258</v>
      </c>
      <c r="K112" s="26"/>
    </row>
    <row r="114" spans="1:11" x14ac:dyDescent="0.25">
      <c r="A114" t="s">
        <v>259</v>
      </c>
    </row>
    <row r="115" spans="1:11" x14ac:dyDescent="0.25">
      <c r="A115" s="27" t="s">
        <v>260</v>
      </c>
      <c r="B115" s="26"/>
      <c r="C115" s="125" t="s">
        <v>251</v>
      </c>
      <c r="D115" s="26"/>
      <c r="E115" t="s">
        <v>261</v>
      </c>
      <c r="F115" t="s">
        <v>257</v>
      </c>
      <c r="K115" s="26"/>
    </row>
    <row r="116" spans="1:11" x14ac:dyDescent="0.25">
      <c r="J116" s="27" t="s">
        <v>258</v>
      </c>
      <c r="K116" s="26"/>
    </row>
    <row r="117" spans="1:11" x14ac:dyDescent="0.25">
      <c r="A117" t="s">
        <v>262</v>
      </c>
    </row>
    <row r="119" spans="1:11" x14ac:dyDescent="0.25">
      <c r="A119" t="s">
        <v>270</v>
      </c>
    </row>
  </sheetData>
  <pageMargins left="0.7" right="0.7" top="0.75" bottom="0.75" header="0.3" footer="0.3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11"/>
  <sheetViews>
    <sheetView workbookViewId="0"/>
  </sheetViews>
  <sheetFormatPr defaultRowHeight="15" x14ac:dyDescent="0.25"/>
  <cols>
    <col min="5" max="5" width="10.42578125" customWidth="1"/>
    <col min="8" max="8" width="15.28515625" customWidth="1"/>
    <col min="10" max="10" width="22.42578125" customWidth="1"/>
    <col min="11" max="11" width="13.7109375" customWidth="1"/>
    <col min="12" max="12" width="14" customWidth="1"/>
    <col min="13" max="13" width="16.7109375" customWidth="1"/>
  </cols>
  <sheetData>
    <row r="1" spans="1:13" x14ac:dyDescent="0.25">
      <c r="A1" t="s">
        <v>235</v>
      </c>
    </row>
    <row r="2" spans="1:13" x14ac:dyDescent="0.25">
      <c r="B2" s="17" t="s">
        <v>225</v>
      </c>
      <c r="C2" s="17" t="s">
        <v>209</v>
      </c>
    </row>
    <row r="3" spans="1:13" x14ac:dyDescent="0.25">
      <c r="B3">
        <v>1</v>
      </c>
      <c r="C3">
        <v>2.2999999999999998</v>
      </c>
      <c r="E3" s="127" t="s">
        <v>271</v>
      </c>
      <c r="F3" s="124"/>
      <c r="G3" s="124"/>
      <c r="H3" s="124"/>
      <c r="I3" s="124"/>
      <c r="J3" s="124"/>
      <c r="K3" s="124"/>
      <c r="L3" s="124"/>
      <c r="M3" s="128"/>
    </row>
    <row r="4" spans="1:13" x14ac:dyDescent="0.25">
      <c r="B4">
        <v>1</v>
      </c>
      <c r="C4">
        <v>1.8</v>
      </c>
      <c r="E4" s="48"/>
      <c r="F4" s="49"/>
      <c r="G4" s="49"/>
      <c r="H4" s="49"/>
      <c r="I4" s="49"/>
      <c r="J4" s="49"/>
      <c r="K4" s="49"/>
      <c r="L4" s="49"/>
      <c r="M4" s="50"/>
    </row>
    <row r="5" spans="1:13" x14ac:dyDescent="0.25">
      <c r="B5">
        <v>1</v>
      </c>
      <c r="C5">
        <v>2.8</v>
      </c>
      <c r="E5" s="48"/>
      <c r="F5" s="49"/>
      <c r="G5" s="49"/>
      <c r="H5" s="49"/>
      <c r="I5" s="49"/>
      <c r="J5" s="49"/>
      <c r="K5" s="49"/>
      <c r="L5" s="49"/>
      <c r="M5" s="50"/>
    </row>
    <row r="6" spans="1:13" x14ac:dyDescent="0.25">
      <c r="B6">
        <v>1</v>
      </c>
      <c r="C6">
        <v>2</v>
      </c>
      <c r="E6" s="48"/>
      <c r="F6" s="49"/>
      <c r="G6" s="49"/>
      <c r="H6" s="49"/>
      <c r="I6" s="49"/>
      <c r="J6" s="49"/>
      <c r="K6" s="49"/>
      <c r="L6" s="49"/>
      <c r="M6" s="50"/>
    </row>
    <row r="7" spans="1:13" x14ac:dyDescent="0.25">
      <c r="B7">
        <v>4</v>
      </c>
      <c r="C7">
        <v>2.7</v>
      </c>
      <c r="E7" s="48"/>
      <c r="F7" s="49"/>
      <c r="G7" s="49"/>
      <c r="H7" s="49"/>
      <c r="I7" s="49"/>
      <c r="J7" s="49"/>
      <c r="K7" s="49"/>
      <c r="L7" s="49"/>
      <c r="M7" s="50"/>
    </row>
    <row r="8" spans="1:13" x14ac:dyDescent="0.25">
      <c r="B8">
        <v>4</v>
      </c>
      <c r="C8">
        <v>3.5</v>
      </c>
      <c r="E8" s="48"/>
      <c r="F8" s="49"/>
      <c r="G8" s="49"/>
      <c r="H8" s="49"/>
      <c r="I8" s="49"/>
      <c r="J8" s="49"/>
      <c r="K8" s="49"/>
      <c r="L8" s="49"/>
      <c r="M8" s="50"/>
    </row>
    <row r="9" spans="1:13" x14ac:dyDescent="0.25">
      <c r="B9">
        <v>4</v>
      </c>
      <c r="C9">
        <v>3.2</v>
      </c>
      <c r="E9" s="48"/>
      <c r="F9" s="49"/>
      <c r="G9" s="49"/>
      <c r="H9" s="49"/>
      <c r="I9" s="49"/>
      <c r="J9" s="49"/>
      <c r="K9" s="49"/>
      <c r="L9" s="49"/>
      <c r="M9" s="50"/>
    </row>
    <row r="10" spans="1:13" x14ac:dyDescent="0.25">
      <c r="B10">
        <v>4</v>
      </c>
      <c r="C10">
        <v>3.7</v>
      </c>
      <c r="E10" s="48"/>
      <c r="F10" s="49"/>
      <c r="G10" s="49"/>
      <c r="H10" s="49"/>
      <c r="I10" s="49"/>
      <c r="J10" s="49"/>
      <c r="K10" s="49"/>
      <c r="L10" s="49"/>
      <c r="M10" s="50"/>
    </row>
    <row r="11" spans="1:13" x14ac:dyDescent="0.25">
      <c r="B11">
        <v>6</v>
      </c>
      <c r="C11">
        <v>4</v>
      </c>
      <c r="E11" s="48"/>
      <c r="F11" s="49"/>
      <c r="G11" s="49"/>
      <c r="H11" s="49"/>
      <c r="I11" s="49"/>
      <c r="J11" s="49"/>
      <c r="K11" s="49"/>
      <c r="L11" s="49"/>
      <c r="M11" s="50"/>
    </row>
    <row r="12" spans="1:13" x14ac:dyDescent="0.25">
      <c r="B12">
        <v>6</v>
      </c>
      <c r="C12">
        <v>3.5</v>
      </c>
      <c r="E12" s="48"/>
      <c r="F12" s="49"/>
      <c r="G12" s="49"/>
      <c r="H12" s="49"/>
      <c r="I12" s="49"/>
      <c r="J12" s="49"/>
      <c r="K12" s="49"/>
      <c r="L12" s="49"/>
      <c r="M12" s="50"/>
    </row>
    <row r="13" spans="1:13" x14ac:dyDescent="0.25">
      <c r="B13">
        <v>6</v>
      </c>
      <c r="C13">
        <v>4.2</v>
      </c>
      <c r="E13" s="48"/>
      <c r="F13" s="49"/>
      <c r="G13" s="49"/>
      <c r="H13" s="49"/>
      <c r="I13" s="49"/>
      <c r="J13" s="49"/>
      <c r="K13" s="49"/>
      <c r="L13" s="49"/>
      <c r="M13" s="50"/>
    </row>
    <row r="14" spans="1:13" x14ac:dyDescent="0.25">
      <c r="B14">
        <v>6</v>
      </c>
      <c r="C14">
        <v>4.3</v>
      </c>
      <c r="E14" s="48"/>
      <c r="F14" s="49"/>
      <c r="G14" s="49"/>
      <c r="H14" s="49"/>
      <c r="I14" s="49"/>
      <c r="J14" s="49"/>
      <c r="K14" s="49"/>
      <c r="L14" s="49"/>
      <c r="M14" s="50"/>
    </row>
    <row r="15" spans="1:13" x14ac:dyDescent="0.25">
      <c r="B15">
        <v>10</v>
      </c>
      <c r="C15">
        <v>5.2</v>
      </c>
      <c r="E15" s="48"/>
      <c r="F15" s="49"/>
      <c r="G15" s="49"/>
      <c r="H15" s="49"/>
      <c r="I15" s="49"/>
      <c r="J15" s="49"/>
      <c r="K15" s="49"/>
      <c r="L15" s="49"/>
      <c r="M15" s="50"/>
    </row>
    <row r="16" spans="1:13" x14ac:dyDescent="0.25">
      <c r="B16">
        <v>10</v>
      </c>
      <c r="C16">
        <v>4.9000000000000004</v>
      </c>
      <c r="E16" s="48"/>
      <c r="F16" s="49"/>
      <c r="G16" s="49"/>
      <c r="H16" s="49"/>
      <c r="I16" s="49"/>
      <c r="J16" s="49"/>
      <c r="K16" s="49"/>
      <c r="L16" s="49"/>
      <c r="M16" s="50"/>
    </row>
    <row r="17" spans="2:13" x14ac:dyDescent="0.25">
      <c r="B17">
        <v>10</v>
      </c>
      <c r="C17">
        <v>5.3</v>
      </c>
      <c r="E17" s="48"/>
      <c r="F17" s="49"/>
      <c r="G17" s="49"/>
      <c r="H17" s="49"/>
      <c r="I17" s="49"/>
      <c r="J17" s="49"/>
      <c r="K17" s="49"/>
      <c r="L17" s="49"/>
      <c r="M17" s="50"/>
    </row>
    <row r="18" spans="2:13" x14ac:dyDescent="0.25">
      <c r="B18">
        <v>10</v>
      </c>
      <c r="C18">
        <v>5.2</v>
      </c>
      <c r="E18" s="48"/>
      <c r="F18" s="49"/>
      <c r="G18" s="49"/>
      <c r="H18" s="49"/>
      <c r="I18" s="49"/>
      <c r="J18" s="49"/>
      <c r="K18" s="49"/>
      <c r="L18" s="49"/>
      <c r="M18" s="50"/>
    </row>
    <row r="19" spans="2:13" x14ac:dyDescent="0.25">
      <c r="E19" s="129"/>
      <c r="F19" s="130"/>
      <c r="G19" s="130"/>
      <c r="H19" s="130"/>
      <c r="I19" s="130"/>
      <c r="J19" s="130"/>
      <c r="K19" s="130"/>
      <c r="L19" s="130"/>
      <c r="M19" s="131"/>
    </row>
    <row r="23" spans="2:13" x14ac:dyDescent="0.25">
      <c r="E23" s="26" t="s">
        <v>2</v>
      </c>
      <c r="F23" s="26"/>
      <c r="G23" s="26"/>
      <c r="H23" s="26"/>
      <c r="I23" s="26"/>
      <c r="J23" s="26"/>
      <c r="K23" s="26"/>
      <c r="L23" s="26"/>
      <c r="M23" s="26"/>
    </row>
    <row r="24" spans="2:13" x14ac:dyDescent="0.25">
      <c r="E24" s="49"/>
      <c r="F24" s="49"/>
      <c r="G24" s="49"/>
      <c r="H24" s="49"/>
      <c r="I24" s="49"/>
      <c r="J24" s="49"/>
      <c r="K24" s="49"/>
      <c r="L24" s="49"/>
      <c r="M24" s="49"/>
    </row>
    <row r="25" spans="2:13" x14ac:dyDescent="0.25">
      <c r="E25" s="113"/>
      <c r="F25" s="113"/>
      <c r="G25" s="49"/>
      <c r="H25" s="49"/>
      <c r="I25" s="49"/>
      <c r="J25" s="49"/>
      <c r="K25" s="49"/>
      <c r="L25" s="49"/>
      <c r="M25" s="49"/>
    </row>
    <row r="26" spans="2:13" x14ac:dyDescent="0.25">
      <c r="E26" s="112"/>
      <c r="F26" s="112"/>
      <c r="G26" s="49"/>
      <c r="H26" s="49"/>
      <c r="I26" s="49"/>
      <c r="J26" s="49"/>
      <c r="K26" s="49"/>
      <c r="L26" s="49"/>
      <c r="M26" s="49"/>
    </row>
    <row r="27" spans="2:13" x14ac:dyDescent="0.25">
      <c r="E27" s="112"/>
      <c r="F27" s="112"/>
      <c r="G27" s="49"/>
      <c r="H27" s="49"/>
      <c r="I27" s="49"/>
      <c r="J27" s="49"/>
      <c r="K27" s="49"/>
      <c r="L27" s="49"/>
      <c r="M27" s="49"/>
    </row>
    <row r="28" spans="2:13" x14ac:dyDescent="0.25">
      <c r="E28" s="112"/>
      <c r="F28" s="112"/>
      <c r="G28" s="49"/>
      <c r="H28" s="49"/>
      <c r="I28" s="49"/>
      <c r="J28" s="49"/>
      <c r="K28" s="49"/>
      <c r="L28" s="49"/>
      <c r="M28" s="49"/>
    </row>
    <row r="29" spans="2:13" x14ac:dyDescent="0.25">
      <c r="E29" s="112"/>
      <c r="F29" s="112"/>
      <c r="G29" s="49"/>
      <c r="H29" s="49"/>
      <c r="I29" s="49"/>
      <c r="J29" s="49"/>
      <c r="K29" s="49"/>
      <c r="L29" s="49"/>
      <c r="M29" s="49"/>
    </row>
    <row r="30" spans="2:13" x14ac:dyDescent="0.25">
      <c r="E30" s="112"/>
      <c r="F30" s="112"/>
      <c r="G30" s="49"/>
      <c r="H30" s="49"/>
      <c r="I30" s="49"/>
      <c r="J30" s="49"/>
      <c r="K30" s="49"/>
      <c r="L30" s="49"/>
      <c r="M30" s="49"/>
    </row>
    <row r="31" spans="2:13" x14ac:dyDescent="0.25">
      <c r="E31" s="49"/>
      <c r="F31" s="49"/>
      <c r="G31" s="49"/>
      <c r="H31" s="49"/>
      <c r="I31" s="49"/>
      <c r="J31" s="49"/>
      <c r="K31" s="49"/>
      <c r="L31" s="49"/>
      <c r="M31" s="49"/>
    </row>
    <row r="32" spans="2:13" x14ac:dyDescent="0.25">
      <c r="E32" s="49"/>
      <c r="F32" s="49"/>
      <c r="G32" s="49"/>
      <c r="H32" s="49"/>
      <c r="I32" s="49"/>
      <c r="J32" s="49"/>
      <c r="K32" s="49"/>
      <c r="L32" s="49"/>
      <c r="M32" s="49"/>
    </row>
    <row r="33" spans="5:13" x14ac:dyDescent="0.25">
      <c r="E33" s="114"/>
      <c r="F33" s="114"/>
      <c r="G33" s="114"/>
      <c r="H33" s="114"/>
      <c r="I33" s="114"/>
      <c r="J33" s="114"/>
      <c r="K33" s="49"/>
      <c r="L33" s="49"/>
      <c r="M33" s="49"/>
    </row>
    <row r="34" spans="5:13" x14ac:dyDescent="0.25">
      <c r="E34" s="112"/>
      <c r="F34" s="112"/>
      <c r="G34" s="112"/>
      <c r="H34" s="112"/>
      <c r="I34" s="112"/>
      <c r="J34" s="112"/>
      <c r="K34" s="49"/>
      <c r="L34" s="49"/>
      <c r="M34" s="49"/>
    </row>
    <row r="35" spans="5:13" x14ac:dyDescent="0.25">
      <c r="E35" s="112"/>
      <c r="F35" s="112"/>
      <c r="G35" s="112"/>
      <c r="H35" s="112"/>
      <c r="I35" s="112"/>
      <c r="J35" s="112"/>
      <c r="K35" s="49"/>
      <c r="L35" s="49"/>
      <c r="M35" s="49"/>
    </row>
    <row r="36" spans="5:13" x14ac:dyDescent="0.25">
      <c r="E36" s="112"/>
      <c r="F36" s="112"/>
      <c r="G36" s="112"/>
      <c r="H36" s="112"/>
      <c r="I36" s="112"/>
      <c r="J36" s="112"/>
      <c r="K36" s="49"/>
      <c r="L36" s="49"/>
      <c r="M36" s="49"/>
    </row>
    <row r="37" spans="5:13" x14ac:dyDescent="0.25">
      <c r="E37" s="49"/>
      <c r="F37" s="49"/>
      <c r="G37" s="49"/>
      <c r="H37" s="49"/>
      <c r="I37" s="49"/>
      <c r="J37" s="49"/>
      <c r="K37" s="49"/>
      <c r="L37" s="49"/>
      <c r="M37" s="49"/>
    </row>
    <row r="38" spans="5:13" x14ac:dyDescent="0.25">
      <c r="E38" s="114"/>
      <c r="F38" s="114"/>
      <c r="G38" s="114"/>
      <c r="H38" s="114"/>
      <c r="I38" s="114"/>
      <c r="J38" s="114"/>
      <c r="K38" s="114"/>
      <c r="L38" s="114"/>
      <c r="M38" s="114"/>
    </row>
    <row r="39" spans="5:13" x14ac:dyDescent="0.25">
      <c r="E39" s="112"/>
      <c r="F39" s="112"/>
      <c r="G39" s="112"/>
      <c r="H39" s="112"/>
      <c r="I39" s="112"/>
      <c r="J39" s="112"/>
      <c r="K39" s="112"/>
      <c r="L39" s="112"/>
      <c r="M39" s="112"/>
    </row>
    <row r="40" spans="5:13" x14ac:dyDescent="0.25">
      <c r="E40" s="112"/>
      <c r="F40" s="112"/>
      <c r="G40" s="112"/>
      <c r="H40" s="112"/>
      <c r="I40" s="112"/>
      <c r="J40" s="112"/>
      <c r="K40" s="112"/>
      <c r="L40" s="112"/>
      <c r="M40" s="112"/>
    </row>
    <row r="41" spans="5:13" x14ac:dyDescent="0.25">
      <c r="E41" s="49"/>
      <c r="F41" s="49"/>
      <c r="G41" s="49"/>
      <c r="H41" s="49"/>
      <c r="I41" s="49"/>
      <c r="J41" s="49"/>
      <c r="K41" s="49"/>
      <c r="L41" s="49"/>
      <c r="M41" s="49"/>
    </row>
    <row r="42" spans="5:13" x14ac:dyDescent="0.25">
      <c r="E42" s="49"/>
      <c r="F42" s="49"/>
      <c r="G42" s="49"/>
      <c r="H42" s="49"/>
      <c r="I42" s="49"/>
      <c r="J42" s="49"/>
      <c r="K42" s="49"/>
      <c r="L42" s="49"/>
      <c r="M42" s="49"/>
    </row>
    <row r="43" spans="5:13" x14ac:dyDescent="0.25">
      <c r="E43" s="49"/>
      <c r="F43" s="49"/>
      <c r="G43" s="49"/>
      <c r="H43" s="49"/>
      <c r="I43" s="49"/>
      <c r="J43" s="49"/>
      <c r="K43" s="49"/>
      <c r="L43" s="49"/>
      <c r="M43" s="49"/>
    </row>
    <row r="44" spans="5:13" x14ac:dyDescent="0.25">
      <c r="E44" s="49"/>
      <c r="F44" s="49"/>
      <c r="G44" s="49"/>
      <c r="H44" s="49"/>
      <c r="I44" s="49"/>
      <c r="J44" s="49"/>
      <c r="K44" s="49"/>
      <c r="L44" s="49"/>
      <c r="M44" s="49"/>
    </row>
    <row r="45" spans="5:13" x14ac:dyDescent="0.25">
      <c r="E45" s="49"/>
      <c r="F45" s="49"/>
      <c r="G45" s="49"/>
      <c r="H45" s="49"/>
      <c r="I45" s="49"/>
      <c r="J45" s="49"/>
      <c r="K45" s="49"/>
      <c r="L45" s="49"/>
      <c r="M45" s="49"/>
    </row>
    <row r="46" spans="5:13" x14ac:dyDescent="0.25">
      <c r="E46" s="114"/>
      <c r="F46" s="114"/>
      <c r="G46" s="114"/>
      <c r="H46" s="49"/>
      <c r="I46" s="49"/>
      <c r="J46" s="49"/>
      <c r="K46" s="49"/>
      <c r="L46" s="49"/>
      <c r="M46" s="49"/>
    </row>
    <row r="47" spans="5:13" x14ac:dyDescent="0.25">
      <c r="E47" s="112"/>
      <c r="F47" s="112"/>
      <c r="G47" s="112"/>
      <c r="H47" s="49"/>
      <c r="I47" s="49"/>
      <c r="J47" s="49"/>
      <c r="K47" s="49"/>
      <c r="L47" s="49"/>
      <c r="M47" s="49"/>
    </row>
    <row r="48" spans="5:13" x14ac:dyDescent="0.25">
      <c r="E48" s="112"/>
      <c r="F48" s="112"/>
      <c r="G48" s="112"/>
      <c r="H48" s="49"/>
      <c r="I48" s="49"/>
      <c r="J48" s="49"/>
      <c r="K48" s="49"/>
      <c r="L48" s="49"/>
      <c r="M48" s="49"/>
    </row>
    <row r="49" spans="1:13" x14ac:dyDescent="0.25">
      <c r="E49" s="112"/>
      <c r="F49" s="112"/>
      <c r="G49" s="112"/>
      <c r="H49" s="49"/>
      <c r="I49" s="49"/>
      <c r="J49" s="49"/>
      <c r="K49" s="49"/>
      <c r="L49" s="49"/>
      <c r="M49" s="49"/>
    </row>
    <row r="50" spans="1:13" x14ac:dyDescent="0.25">
      <c r="E50" s="112"/>
      <c r="F50" s="112"/>
      <c r="G50" s="112"/>
      <c r="H50" s="49"/>
      <c r="I50" s="49"/>
      <c r="J50" s="49"/>
      <c r="K50" s="49"/>
      <c r="L50" s="49"/>
      <c r="M50" s="49"/>
    </row>
    <row r="51" spans="1:13" x14ac:dyDescent="0.25">
      <c r="E51" s="112"/>
      <c r="F51" s="112"/>
      <c r="G51" s="112"/>
      <c r="H51" s="49"/>
      <c r="I51" s="49"/>
      <c r="J51" s="49"/>
      <c r="K51" s="49"/>
      <c r="L51" s="49"/>
      <c r="M51" s="49"/>
    </row>
    <row r="52" spans="1:13" x14ac:dyDescent="0.25">
      <c r="E52" s="112"/>
      <c r="F52" s="112"/>
      <c r="G52" s="112"/>
      <c r="H52" s="49"/>
      <c r="I52" s="49"/>
      <c r="J52" s="49"/>
      <c r="K52" s="49"/>
      <c r="L52" s="49"/>
      <c r="M52" s="49"/>
    </row>
    <row r="53" spans="1:13" x14ac:dyDescent="0.25">
      <c r="E53" s="112"/>
      <c r="F53" s="112"/>
      <c r="G53" s="112"/>
      <c r="H53" s="49"/>
      <c r="I53" s="49"/>
      <c r="J53" s="49"/>
      <c r="K53" s="49"/>
      <c r="L53" s="49"/>
      <c r="M53" s="49"/>
    </row>
    <row r="54" spans="1:13" x14ac:dyDescent="0.25">
      <c r="E54" s="112"/>
      <c r="F54" s="112"/>
      <c r="G54" s="112"/>
      <c r="H54" s="49"/>
      <c r="I54" s="49"/>
      <c r="J54" s="49"/>
      <c r="K54" s="49"/>
      <c r="L54" s="49"/>
      <c r="M54" s="49"/>
    </row>
    <row r="55" spans="1:13" x14ac:dyDescent="0.25">
      <c r="E55" s="112"/>
      <c r="F55" s="112"/>
      <c r="G55" s="112"/>
      <c r="H55" s="49"/>
      <c r="I55" s="49"/>
      <c r="J55" s="49"/>
      <c r="K55" s="49"/>
      <c r="L55" s="49"/>
      <c r="M55" s="49"/>
    </row>
    <row r="56" spans="1:13" x14ac:dyDescent="0.25">
      <c r="E56" s="112"/>
      <c r="F56" s="112"/>
      <c r="G56" s="112"/>
      <c r="H56" s="49"/>
      <c r="I56" s="49"/>
      <c r="J56" s="49"/>
      <c r="K56" s="49"/>
      <c r="L56" s="49"/>
      <c r="M56" s="49"/>
    </row>
    <row r="57" spans="1:13" x14ac:dyDescent="0.25">
      <c r="E57" s="112"/>
      <c r="F57" s="112"/>
      <c r="G57" s="112"/>
      <c r="H57" s="49"/>
      <c r="I57" s="49"/>
      <c r="J57" s="49"/>
      <c r="K57" s="49"/>
      <c r="L57" s="49"/>
      <c r="M57" s="49"/>
    </row>
    <row r="58" spans="1:13" x14ac:dyDescent="0.25">
      <c r="E58" s="112"/>
      <c r="F58" s="112"/>
      <c r="G58" s="112"/>
      <c r="H58" s="49"/>
      <c r="I58" s="49"/>
      <c r="J58" s="49"/>
      <c r="K58" s="49"/>
      <c r="L58" s="49"/>
      <c r="M58" s="49"/>
    </row>
    <row r="59" spans="1:13" x14ac:dyDescent="0.25">
      <c r="E59" s="112"/>
      <c r="F59" s="112"/>
      <c r="G59" s="112"/>
      <c r="H59" s="49"/>
      <c r="I59" s="49"/>
      <c r="J59" s="49"/>
      <c r="K59" s="49"/>
      <c r="L59" s="49"/>
      <c r="M59" s="49"/>
    </row>
    <row r="60" spans="1:13" x14ac:dyDescent="0.25">
      <c r="E60" s="112"/>
      <c r="F60" s="112"/>
      <c r="G60" s="112"/>
      <c r="H60" s="49"/>
      <c r="I60" s="49"/>
      <c r="J60" s="49"/>
      <c r="K60" s="49"/>
      <c r="L60" s="49"/>
      <c r="M60" s="49"/>
    </row>
    <row r="61" spans="1:13" x14ac:dyDescent="0.25">
      <c r="E61" s="112"/>
      <c r="F61" s="112"/>
      <c r="G61" s="112"/>
      <c r="H61" s="49"/>
      <c r="I61" s="49"/>
      <c r="J61" s="49"/>
      <c r="K61" s="49"/>
      <c r="L61" s="49"/>
      <c r="M61" s="49"/>
    </row>
    <row r="62" spans="1:13" x14ac:dyDescent="0.25">
      <c r="E62" s="112"/>
      <c r="F62" s="112"/>
      <c r="G62" s="112"/>
      <c r="H62" s="49"/>
      <c r="I62" s="49"/>
      <c r="J62" s="49"/>
      <c r="K62" s="49"/>
      <c r="L62" s="49"/>
      <c r="M62" s="49"/>
    </row>
    <row r="63" spans="1:13" x14ac:dyDescent="0.25">
      <c r="F63" s="121" t="s">
        <v>234</v>
      </c>
      <c r="G63" s="124"/>
    </row>
    <row r="64" spans="1:13" x14ac:dyDescent="0.25">
      <c r="A64" s="117" t="s">
        <v>253</v>
      </c>
    </row>
    <row r="65" spans="1:13" x14ac:dyDescent="0.25">
      <c r="A65" t="s">
        <v>254</v>
      </c>
    </row>
    <row r="66" spans="1:13" ht="30" x14ac:dyDescent="0.25">
      <c r="E66" s="118" t="s">
        <v>227</v>
      </c>
      <c r="F66" s="20" t="s">
        <v>248</v>
      </c>
      <c r="G66" s="1" t="s">
        <v>247</v>
      </c>
      <c r="H66" t="s">
        <v>249</v>
      </c>
      <c r="I66" s="1" t="s">
        <v>231</v>
      </c>
      <c r="J66" s="1" t="s">
        <v>255</v>
      </c>
      <c r="K66" s="1" t="s">
        <v>256</v>
      </c>
      <c r="L66" s="1" t="s">
        <v>268</v>
      </c>
      <c r="M66" s="1" t="s">
        <v>269</v>
      </c>
    </row>
    <row r="67" spans="1:13" x14ac:dyDescent="0.25">
      <c r="A67" t="s">
        <v>243</v>
      </c>
      <c r="E67">
        <v>1</v>
      </c>
      <c r="F67">
        <v>2.2999999999999998</v>
      </c>
      <c r="G67" s="100"/>
      <c r="H67" s="100"/>
      <c r="I67" s="100"/>
      <c r="J67" s="31"/>
      <c r="K67" s="26"/>
      <c r="L67" s="26"/>
      <c r="M67" s="26"/>
    </row>
    <row r="68" spans="1:13" x14ac:dyDescent="0.25">
      <c r="A68" t="s">
        <v>244</v>
      </c>
      <c r="E68">
        <v>1</v>
      </c>
      <c r="F68">
        <v>1.8</v>
      </c>
      <c r="G68" s="100"/>
      <c r="H68" s="100"/>
      <c r="I68" s="100"/>
      <c r="J68" s="31"/>
      <c r="K68" s="26"/>
      <c r="L68" s="26"/>
      <c r="M68" s="26"/>
    </row>
    <row r="69" spans="1:13" x14ac:dyDescent="0.25">
      <c r="A69" t="s">
        <v>233</v>
      </c>
      <c r="E69">
        <v>1</v>
      </c>
      <c r="F69">
        <v>2.8</v>
      </c>
      <c r="G69" s="100"/>
      <c r="H69" s="100"/>
      <c r="I69" s="100"/>
      <c r="J69" s="31"/>
      <c r="K69" s="26"/>
      <c r="L69" s="26"/>
      <c r="M69" s="26"/>
    </row>
    <row r="70" spans="1:13" x14ac:dyDescent="0.25">
      <c r="E70">
        <v>1</v>
      </c>
      <c r="F70">
        <v>2</v>
      </c>
      <c r="G70" s="100"/>
      <c r="H70" s="100"/>
      <c r="I70" s="100"/>
      <c r="J70" s="31"/>
      <c r="K70" s="26"/>
      <c r="L70" s="26"/>
      <c r="M70" s="26"/>
    </row>
    <row r="71" spans="1:13" x14ac:dyDescent="0.25">
      <c r="E71">
        <v>4</v>
      </c>
      <c r="F71">
        <v>2.7</v>
      </c>
      <c r="G71" s="100"/>
      <c r="H71" s="100"/>
      <c r="I71" s="100"/>
      <c r="J71" s="31"/>
      <c r="K71" s="26"/>
      <c r="L71" s="26"/>
      <c r="M71" s="26"/>
    </row>
    <row r="72" spans="1:13" x14ac:dyDescent="0.25">
      <c r="E72">
        <v>4</v>
      </c>
      <c r="F72">
        <v>3.5</v>
      </c>
      <c r="G72" s="100"/>
      <c r="H72" s="100"/>
      <c r="I72" s="100"/>
      <c r="J72" s="31"/>
      <c r="K72" s="26"/>
      <c r="L72" s="26"/>
      <c r="M72" s="26"/>
    </row>
    <row r="73" spans="1:13" x14ac:dyDescent="0.25">
      <c r="E73">
        <v>4</v>
      </c>
      <c r="F73">
        <v>3.2</v>
      </c>
      <c r="G73" s="100"/>
      <c r="H73" s="100"/>
      <c r="I73" s="100"/>
      <c r="J73" s="31"/>
      <c r="K73" s="26"/>
      <c r="L73" s="26"/>
      <c r="M73" s="26"/>
    </row>
    <row r="74" spans="1:13" x14ac:dyDescent="0.25">
      <c r="E74">
        <v>4</v>
      </c>
      <c r="F74">
        <v>3.7</v>
      </c>
      <c r="G74" s="100"/>
      <c r="H74" s="100"/>
      <c r="I74" s="100"/>
      <c r="J74" s="31"/>
      <c r="K74" s="26"/>
      <c r="L74" s="26"/>
      <c r="M74" s="26"/>
    </row>
    <row r="75" spans="1:13" x14ac:dyDescent="0.25">
      <c r="E75">
        <v>6</v>
      </c>
      <c r="F75">
        <v>4</v>
      </c>
      <c r="G75" s="100"/>
      <c r="H75" s="100"/>
      <c r="I75" s="100"/>
      <c r="J75" s="31"/>
      <c r="K75" s="26"/>
      <c r="L75" s="26"/>
      <c r="M75" s="26"/>
    </row>
    <row r="76" spans="1:13" x14ac:dyDescent="0.25">
      <c r="E76">
        <v>6</v>
      </c>
      <c r="F76">
        <v>3.5</v>
      </c>
      <c r="G76" s="100"/>
      <c r="H76" s="100"/>
      <c r="I76" s="100"/>
      <c r="J76" s="31"/>
      <c r="K76" s="26"/>
      <c r="L76" s="26"/>
      <c r="M76" s="26"/>
    </row>
    <row r="77" spans="1:13" x14ac:dyDescent="0.25">
      <c r="E77">
        <v>6</v>
      </c>
      <c r="F77">
        <v>4.2</v>
      </c>
      <c r="G77" s="100"/>
      <c r="H77" s="100"/>
      <c r="I77" s="100"/>
      <c r="J77" s="31"/>
      <c r="K77" s="26"/>
      <c r="L77" s="26"/>
      <c r="M77" s="26"/>
    </row>
    <row r="78" spans="1:13" x14ac:dyDescent="0.25">
      <c r="E78">
        <v>6</v>
      </c>
      <c r="F78">
        <v>4.3</v>
      </c>
      <c r="G78" s="100"/>
      <c r="H78" s="100"/>
      <c r="I78" s="100"/>
      <c r="J78" s="31"/>
      <c r="K78" s="26"/>
      <c r="L78" s="26"/>
      <c r="M78" s="26"/>
    </row>
    <row r="79" spans="1:13" x14ac:dyDescent="0.25">
      <c r="E79">
        <v>10</v>
      </c>
      <c r="F79">
        <v>5.2</v>
      </c>
      <c r="G79" s="100"/>
      <c r="H79" s="100"/>
      <c r="I79" s="100"/>
      <c r="J79" s="31"/>
      <c r="K79" s="26"/>
      <c r="L79" s="26"/>
      <c r="M79" s="26"/>
    </row>
    <row r="80" spans="1:13" x14ac:dyDescent="0.25">
      <c r="E80">
        <v>10</v>
      </c>
      <c r="F80">
        <v>4.9000000000000004</v>
      </c>
      <c r="G80" s="100"/>
      <c r="H80" s="100"/>
      <c r="I80" s="100"/>
      <c r="J80" s="31"/>
      <c r="K80" s="26"/>
      <c r="L80" s="26"/>
      <c r="M80" s="26"/>
    </row>
    <row r="81" spans="1:13" x14ac:dyDescent="0.25">
      <c r="A81" t="s">
        <v>237</v>
      </c>
      <c r="E81">
        <v>10</v>
      </c>
      <c r="F81">
        <v>5.3</v>
      </c>
      <c r="G81" s="100"/>
      <c r="H81" s="100"/>
      <c r="I81" s="100"/>
      <c r="J81" s="31"/>
      <c r="K81" s="26"/>
      <c r="L81" s="26"/>
      <c r="M81" s="26"/>
    </row>
    <row r="82" spans="1:13" x14ac:dyDescent="0.25">
      <c r="A82" t="s">
        <v>238</v>
      </c>
      <c r="E82">
        <v>10</v>
      </c>
      <c r="F82">
        <v>5.2</v>
      </c>
      <c r="G82" s="100"/>
      <c r="H82" s="100"/>
      <c r="I82" s="100"/>
      <c r="J82" s="31"/>
      <c r="K82" s="26"/>
      <c r="L82" s="26"/>
      <c r="M82" s="26"/>
    </row>
    <row r="83" spans="1:13" x14ac:dyDescent="0.25">
      <c r="A83" s="27" t="s">
        <v>263</v>
      </c>
      <c r="B83" s="26"/>
      <c r="E83" s="119" t="s">
        <v>234</v>
      </c>
      <c r="F83" s="119"/>
      <c r="G83" s="119"/>
      <c r="H83" s="122"/>
      <c r="I83" s="121"/>
      <c r="J83" s="121"/>
      <c r="K83" s="124"/>
      <c r="L83" s="124"/>
      <c r="M83" s="124"/>
    </row>
    <row r="84" spans="1:13" x14ac:dyDescent="0.25">
      <c r="A84" s="27" t="s">
        <v>264</v>
      </c>
      <c r="B84" s="26"/>
      <c r="F84" s="1"/>
    </row>
    <row r="85" spans="1:13" x14ac:dyDescent="0.25">
      <c r="A85" s="27" t="s">
        <v>265</v>
      </c>
      <c r="B85" s="26"/>
    </row>
    <row r="86" spans="1:13" x14ac:dyDescent="0.25">
      <c r="A86" s="27" t="s">
        <v>266</v>
      </c>
      <c r="B86" s="26"/>
    </row>
    <row r="87" spans="1:13" x14ac:dyDescent="0.25">
      <c r="A87" s="27" t="s">
        <v>267</v>
      </c>
      <c r="B87" s="26"/>
      <c r="C87">
        <f>B85-B86</f>
        <v>0</v>
      </c>
    </row>
    <row r="89" spans="1:13" x14ac:dyDescent="0.25">
      <c r="B89" t="s">
        <v>13</v>
      </c>
      <c r="C89" t="s">
        <v>14</v>
      </c>
      <c r="D89" t="s">
        <v>15</v>
      </c>
      <c r="E89" t="s">
        <v>16</v>
      </c>
      <c r="F89" t="s">
        <v>232</v>
      </c>
      <c r="G89" t="s">
        <v>29</v>
      </c>
    </row>
    <row r="90" spans="1:13" x14ac:dyDescent="0.25">
      <c r="A90" s="2" t="s">
        <v>10</v>
      </c>
      <c r="B90" s="26"/>
      <c r="C90" s="26"/>
      <c r="D90" s="26"/>
      <c r="E90" s="26"/>
      <c r="F90" s="26"/>
      <c r="G90" s="26"/>
    </row>
    <row r="91" spans="1:13" x14ac:dyDescent="0.25">
      <c r="A91" s="2" t="s">
        <v>11</v>
      </c>
      <c r="B91" s="26"/>
      <c r="C91" s="26"/>
      <c r="D91" s="26"/>
      <c r="E91" s="26"/>
      <c r="F91" s="26"/>
      <c r="G91" s="26"/>
    </row>
    <row r="92" spans="1:13" x14ac:dyDescent="0.25">
      <c r="A92" s="27" t="s">
        <v>245</v>
      </c>
      <c r="B92" s="26"/>
      <c r="C92" s="26"/>
      <c r="D92" s="26"/>
      <c r="E92" s="126"/>
      <c r="F92" s="26"/>
      <c r="G92" s="26"/>
    </row>
    <row r="93" spans="1:13" x14ac:dyDescent="0.25">
      <c r="A93" s="27" t="s">
        <v>246</v>
      </c>
      <c r="B93" s="26"/>
      <c r="C93" s="26"/>
      <c r="D93" s="26"/>
      <c r="E93" s="26"/>
      <c r="F93" s="26"/>
      <c r="G93" s="26"/>
    </row>
    <row r="94" spans="1:13" ht="15.75" thickBot="1" x14ac:dyDescent="0.3">
      <c r="A94" s="3" t="s">
        <v>12</v>
      </c>
      <c r="B94" s="26"/>
      <c r="C94" s="26"/>
      <c r="D94" s="26"/>
      <c r="E94" s="26"/>
      <c r="F94" s="26"/>
      <c r="G94" s="26"/>
    </row>
    <row r="97" spans="1:11" x14ac:dyDescent="0.25">
      <c r="A97" t="s">
        <v>236</v>
      </c>
    </row>
    <row r="98" spans="1:11" x14ac:dyDescent="0.25">
      <c r="F98" s="123" t="s">
        <v>239</v>
      </c>
    </row>
    <row r="100" spans="1:11" x14ac:dyDescent="0.25">
      <c r="A100" t="s">
        <v>242</v>
      </c>
    </row>
    <row r="101" spans="1:11" x14ac:dyDescent="0.25">
      <c r="A101" t="s">
        <v>240</v>
      </c>
    </row>
    <row r="102" spans="1:11" x14ac:dyDescent="0.25">
      <c r="A102" t="s">
        <v>250</v>
      </c>
    </row>
    <row r="103" spans="1:11" x14ac:dyDescent="0.25">
      <c r="A103" s="27" t="s">
        <v>153</v>
      </c>
      <c r="B103" s="26"/>
      <c r="C103" s="125" t="s">
        <v>251</v>
      </c>
      <c r="D103" s="26"/>
      <c r="E103" t="s">
        <v>252</v>
      </c>
      <c r="F103" t="s">
        <v>257</v>
      </c>
      <c r="K103" s="26"/>
    </row>
    <row r="104" spans="1:11" x14ac:dyDescent="0.25">
      <c r="J104" s="27" t="s">
        <v>258</v>
      </c>
      <c r="K104" s="26"/>
    </row>
    <row r="106" spans="1:11" x14ac:dyDescent="0.25">
      <c r="A106" t="s">
        <v>259</v>
      </c>
    </row>
    <row r="107" spans="1:11" x14ac:dyDescent="0.25">
      <c r="A107" s="27" t="s">
        <v>260</v>
      </c>
      <c r="B107" s="26"/>
      <c r="C107" s="125" t="s">
        <v>251</v>
      </c>
      <c r="D107" s="26"/>
      <c r="E107" t="s">
        <v>261</v>
      </c>
      <c r="F107" t="s">
        <v>257</v>
      </c>
      <c r="K107" s="26"/>
    </row>
    <row r="108" spans="1:11" x14ac:dyDescent="0.25">
      <c r="J108" s="27" t="s">
        <v>258</v>
      </c>
      <c r="K108" s="26"/>
    </row>
    <row r="109" spans="1:11" x14ac:dyDescent="0.25">
      <c r="A109" t="s">
        <v>262</v>
      </c>
    </row>
    <row r="111" spans="1:11" x14ac:dyDescent="0.25">
      <c r="A111" t="s">
        <v>272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6"/>
  <sheetViews>
    <sheetView zoomScaleNormal="100" workbookViewId="0"/>
  </sheetViews>
  <sheetFormatPr defaultRowHeight="15" x14ac:dyDescent="0.25"/>
  <cols>
    <col min="1" max="1" width="9.140625" style="15"/>
    <col min="2" max="2" width="17.28515625" style="15" customWidth="1"/>
    <col min="3" max="3" width="12.7109375" style="15" customWidth="1"/>
    <col min="4" max="4" width="17.28515625" style="15" customWidth="1"/>
    <col min="5" max="5" width="9.140625" style="15" customWidth="1"/>
    <col min="6" max="6" width="16.85546875" style="15" customWidth="1"/>
    <col min="7" max="7" width="6" style="15" customWidth="1"/>
    <col min="8" max="16384" width="9.140625" style="15"/>
  </cols>
  <sheetData>
    <row r="1" spans="1:10" x14ac:dyDescent="0.25">
      <c r="A1" t="s">
        <v>114</v>
      </c>
      <c r="B1" t="s">
        <v>79</v>
      </c>
      <c r="C1"/>
      <c r="D1"/>
      <c r="E1"/>
      <c r="F1"/>
      <c r="G1"/>
      <c r="H1"/>
      <c r="I1"/>
      <c r="J1"/>
    </row>
    <row r="2" spans="1:10" x14ac:dyDescent="0.25">
      <c r="A2"/>
      <c r="B2" t="s">
        <v>117</v>
      </c>
      <c r="C2"/>
      <c r="D2"/>
      <c r="E2"/>
      <c r="F2"/>
      <c r="G2"/>
      <c r="H2"/>
      <c r="I2"/>
      <c r="J2"/>
    </row>
    <row r="3" spans="1:10" x14ac:dyDescent="0.25">
      <c r="B3" s="15" t="s">
        <v>90</v>
      </c>
      <c r="D3" s="6"/>
      <c r="E3" s="6"/>
      <c r="F3" s="6"/>
      <c r="G3" s="6"/>
    </row>
    <row r="4" spans="1:10" s="54" customFormat="1" x14ac:dyDescent="0.25">
      <c r="B4" s="8" t="s">
        <v>0</v>
      </c>
      <c r="C4" s="8" t="s">
        <v>1</v>
      </c>
      <c r="D4" s="2"/>
      <c r="E4" s="2"/>
      <c r="F4" s="2"/>
      <c r="G4" s="2"/>
    </row>
    <row r="5" spans="1:10" x14ac:dyDescent="0.25">
      <c r="B5" s="1">
        <v>5</v>
      </c>
      <c r="C5" s="1">
        <v>19</v>
      </c>
      <c r="D5" s="2"/>
      <c r="E5" s="2"/>
      <c r="F5" s="2"/>
      <c r="G5" s="2"/>
    </row>
    <row r="6" spans="1:10" x14ac:dyDescent="0.25">
      <c r="B6" s="1">
        <v>12</v>
      </c>
      <c r="C6" s="1">
        <v>17</v>
      </c>
      <c r="D6" s="2"/>
      <c r="E6" s="2"/>
      <c r="F6" s="2"/>
      <c r="G6" s="2"/>
    </row>
    <row r="7" spans="1:10" x14ac:dyDescent="0.25">
      <c r="B7" s="1">
        <v>20</v>
      </c>
      <c r="C7" s="1">
        <v>18</v>
      </c>
      <c r="D7" s="2"/>
      <c r="E7" s="2"/>
      <c r="F7" s="2"/>
      <c r="G7" s="2"/>
    </row>
    <row r="8" spans="1:10" x14ac:dyDescent="0.25">
      <c r="B8" s="1">
        <v>26</v>
      </c>
      <c r="C8" s="1">
        <v>17</v>
      </c>
      <c r="D8" s="2"/>
      <c r="E8" s="2"/>
      <c r="F8" s="2"/>
      <c r="G8" s="2"/>
    </row>
    <row r="9" spans="1:10" x14ac:dyDescent="0.25">
      <c r="B9" s="1">
        <v>29</v>
      </c>
      <c r="C9" s="1">
        <v>17</v>
      </c>
      <c r="D9" s="2"/>
      <c r="E9" s="2"/>
      <c r="F9" s="2"/>
      <c r="G9" s="2"/>
    </row>
    <row r="10" spans="1:10" x14ac:dyDescent="0.25">
      <c r="B10" s="1">
        <v>38</v>
      </c>
      <c r="C10" s="1">
        <v>15</v>
      </c>
      <c r="D10" s="2"/>
      <c r="E10" s="2"/>
      <c r="F10" s="2"/>
      <c r="G10" s="2"/>
    </row>
    <row r="11" spans="1:10" x14ac:dyDescent="0.25">
      <c r="B11" s="1">
        <v>65</v>
      </c>
      <c r="C11" s="1">
        <v>14</v>
      </c>
      <c r="D11" s="2"/>
      <c r="E11" s="2"/>
      <c r="F11" s="2"/>
      <c r="G11" s="2"/>
    </row>
    <row r="12" spans="1:10" x14ac:dyDescent="0.25">
      <c r="B12" s="1">
        <v>126</v>
      </c>
      <c r="C12" s="1">
        <v>7</v>
      </c>
      <c r="D12" s="2"/>
      <c r="E12" s="2"/>
      <c r="F12" s="2"/>
      <c r="G12" s="2"/>
    </row>
    <row r="13" spans="1:10" s="54" customFormat="1" x14ac:dyDescent="0.25">
      <c r="D13" s="2"/>
      <c r="E13" s="2"/>
      <c r="F13" s="2"/>
      <c r="G13" s="2"/>
    </row>
    <row r="16" spans="1:10" x14ac:dyDescent="0.25">
      <c r="B16" s="6"/>
      <c r="C16" s="6"/>
    </row>
    <row r="17" spans="2:10" x14ac:dyDescent="0.25">
      <c r="B17" s="2"/>
      <c r="C17" s="2"/>
    </row>
    <row r="18" spans="2:10" x14ac:dyDescent="0.25">
      <c r="B18" s="2"/>
      <c r="C18" s="2"/>
    </row>
    <row r="19" spans="2:10" x14ac:dyDescent="0.25">
      <c r="B19" s="2"/>
      <c r="C19" s="2"/>
    </row>
    <row r="20" spans="2:10" x14ac:dyDescent="0.25">
      <c r="B20" s="2"/>
      <c r="C20" s="2"/>
    </row>
    <row r="21" spans="2:10" x14ac:dyDescent="0.25">
      <c r="B21" s="2"/>
      <c r="C21" s="2"/>
    </row>
    <row r="24" spans="2:10" x14ac:dyDescent="0.25">
      <c r="B24" s="53"/>
      <c r="C24" s="53"/>
      <c r="D24" s="53"/>
      <c r="E24" s="53"/>
      <c r="F24" s="53"/>
      <c r="G24" s="53"/>
    </row>
    <row r="25" spans="2:10" x14ac:dyDescent="0.25">
      <c r="B25" s="2"/>
      <c r="C25" s="2"/>
      <c r="D25" s="2"/>
      <c r="E25" s="2"/>
      <c r="F25" s="2"/>
      <c r="G25" s="2"/>
    </row>
    <row r="26" spans="2:10" x14ac:dyDescent="0.25">
      <c r="B26" s="2"/>
      <c r="C26" s="2"/>
      <c r="D26" s="2"/>
      <c r="E26" s="2"/>
      <c r="F26" s="2"/>
      <c r="G26" s="2"/>
    </row>
    <row r="27" spans="2:10" x14ac:dyDescent="0.25">
      <c r="B27" s="2"/>
      <c r="C27" s="2"/>
      <c r="D27" s="2"/>
      <c r="E27" s="2"/>
      <c r="F27" s="2"/>
      <c r="G27" s="2"/>
    </row>
    <row r="29" spans="2:10" x14ac:dyDescent="0.25">
      <c r="B29" s="53"/>
      <c r="C29" s="53"/>
      <c r="D29" s="53"/>
      <c r="E29" s="53"/>
      <c r="F29" s="53"/>
      <c r="G29" s="53"/>
      <c r="H29" s="53"/>
      <c r="I29" s="53"/>
      <c r="J29" s="53"/>
    </row>
    <row r="30" spans="2:10" x14ac:dyDescent="0.25">
      <c r="B30" s="2"/>
      <c r="C30" s="2"/>
      <c r="D30" s="2"/>
      <c r="E30" s="2"/>
      <c r="F30" s="2"/>
      <c r="G30" s="2"/>
      <c r="H30" s="2"/>
      <c r="I30" s="2"/>
      <c r="J30" s="2"/>
    </row>
    <row r="31" spans="2:10" x14ac:dyDescent="0.25">
      <c r="B31" s="2"/>
      <c r="C31" s="2"/>
      <c r="D31" s="2"/>
      <c r="E31" s="2"/>
      <c r="F31" s="2"/>
      <c r="G31" s="2"/>
      <c r="H31" s="2"/>
      <c r="I31" s="2"/>
      <c r="J31" s="2"/>
    </row>
    <row r="37" spans="2:7" x14ac:dyDescent="0.25">
      <c r="B37" s="53"/>
      <c r="C37" s="53"/>
      <c r="D37" s="53"/>
      <c r="F37" s="53"/>
      <c r="G37" s="53"/>
    </row>
    <row r="38" spans="2:7" x14ac:dyDescent="0.25">
      <c r="B38" s="2"/>
      <c r="C38" s="2"/>
      <c r="D38" s="2"/>
      <c r="F38" s="2"/>
      <c r="G38" s="2"/>
    </row>
    <row r="39" spans="2:7" x14ac:dyDescent="0.25">
      <c r="B39" s="2"/>
      <c r="C39" s="2"/>
      <c r="D39" s="2"/>
      <c r="F39" s="2"/>
      <c r="G39" s="2"/>
    </row>
    <row r="40" spans="2:7" x14ac:dyDescent="0.25">
      <c r="B40" s="2"/>
      <c r="C40" s="2"/>
      <c r="D40" s="2"/>
      <c r="F40" s="2"/>
      <c r="G40" s="2"/>
    </row>
    <row r="41" spans="2:7" x14ac:dyDescent="0.25">
      <c r="B41" s="2"/>
      <c r="C41" s="2"/>
      <c r="D41" s="2"/>
      <c r="F41" s="2"/>
      <c r="G41" s="2"/>
    </row>
    <row r="42" spans="2:7" x14ac:dyDescent="0.25">
      <c r="B42" s="2"/>
      <c r="C42" s="2"/>
      <c r="D42" s="2"/>
      <c r="F42" s="2"/>
      <c r="G42" s="2"/>
    </row>
    <row r="43" spans="2:7" x14ac:dyDescent="0.25">
      <c r="B43" s="2"/>
      <c r="C43" s="2"/>
      <c r="D43" s="2"/>
      <c r="F43" s="2"/>
      <c r="G43" s="2"/>
    </row>
    <row r="44" spans="2:7" x14ac:dyDescent="0.25">
      <c r="B44" s="2"/>
      <c r="C44" s="2"/>
      <c r="D44" s="2"/>
      <c r="F44" s="2"/>
      <c r="G44" s="2"/>
    </row>
    <row r="45" spans="2:7" x14ac:dyDescent="0.25">
      <c r="B45" s="2"/>
      <c r="C45" s="2"/>
      <c r="D45" s="2"/>
      <c r="F45" s="2"/>
      <c r="G45" s="2"/>
    </row>
    <row r="46" spans="2:7" x14ac:dyDescent="0.25">
      <c r="B46" s="2"/>
      <c r="C46" s="2"/>
      <c r="D46" s="2"/>
      <c r="F46" s="2"/>
      <c r="G46" s="2"/>
    </row>
  </sheetData>
  <sortState ref="G38:G45">
    <sortCondition ref="G38"/>
  </sortState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7"/>
  <sheetViews>
    <sheetView topLeftCell="A22" zoomScaleNormal="100" workbookViewId="0">
      <selection activeCell="J55" sqref="J55"/>
    </sheetView>
  </sheetViews>
  <sheetFormatPr defaultRowHeight="15" x14ac:dyDescent="0.25"/>
  <cols>
    <col min="2" max="2" width="17.28515625" customWidth="1"/>
    <col min="3" max="3" width="12.7109375" customWidth="1"/>
    <col min="4" max="4" width="9.85546875" customWidth="1"/>
    <col min="5" max="5" width="9.140625" customWidth="1"/>
    <col min="6" max="6" width="13.7109375" customWidth="1"/>
    <col min="7" max="7" width="13.85546875" customWidth="1"/>
    <col min="8" max="8" width="9.7109375" customWidth="1"/>
    <col min="9" max="9" width="9.85546875" customWidth="1"/>
    <col min="10" max="10" width="12" bestFit="1" customWidth="1"/>
  </cols>
  <sheetData>
    <row r="1" spans="1:7" x14ac:dyDescent="0.25">
      <c r="A1" t="s">
        <v>114</v>
      </c>
      <c r="B1" t="s">
        <v>79</v>
      </c>
    </row>
    <row r="2" spans="1:7" x14ac:dyDescent="0.25">
      <c r="A2" t="s">
        <v>115</v>
      </c>
      <c r="B2" t="s">
        <v>141</v>
      </c>
    </row>
    <row r="3" spans="1:7" x14ac:dyDescent="0.25">
      <c r="B3" t="s">
        <v>140</v>
      </c>
      <c r="D3" s="6"/>
      <c r="E3" s="6"/>
      <c r="F3" s="6"/>
      <c r="G3" s="6"/>
    </row>
    <row r="4" spans="1:7" s="7" customFormat="1" x14ac:dyDescent="0.25">
      <c r="B4" s="8" t="s">
        <v>0</v>
      </c>
      <c r="C4" s="8" t="s">
        <v>1</v>
      </c>
      <c r="D4" s="2"/>
      <c r="E4" s="2"/>
      <c r="F4" s="2"/>
      <c r="G4" s="2"/>
    </row>
    <row r="5" spans="1:7" x14ac:dyDescent="0.25">
      <c r="B5" s="1">
        <v>5</v>
      </c>
      <c r="C5" s="1">
        <v>19</v>
      </c>
      <c r="D5" s="2"/>
      <c r="E5" s="2"/>
      <c r="F5" s="2"/>
      <c r="G5" s="2"/>
    </row>
    <row r="6" spans="1:7" x14ac:dyDescent="0.25">
      <c r="B6" s="1">
        <v>12</v>
      </c>
      <c r="C6" s="1">
        <v>17</v>
      </c>
      <c r="D6" s="2"/>
      <c r="E6" s="2"/>
      <c r="F6" s="2"/>
      <c r="G6" s="2"/>
    </row>
    <row r="7" spans="1:7" x14ac:dyDescent="0.25">
      <c r="B7" s="1">
        <v>20</v>
      </c>
      <c r="C7" s="1">
        <v>18</v>
      </c>
      <c r="D7" s="2"/>
      <c r="E7" s="2"/>
      <c r="F7" s="2"/>
      <c r="G7" s="2"/>
    </row>
    <row r="8" spans="1:7" x14ac:dyDescent="0.25">
      <c r="B8" s="1">
        <v>26</v>
      </c>
      <c r="C8" s="1">
        <v>17</v>
      </c>
      <c r="D8" s="2"/>
      <c r="E8" s="2"/>
      <c r="F8" s="2"/>
      <c r="G8" s="2"/>
    </row>
    <row r="9" spans="1:7" x14ac:dyDescent="0.25">
      <c r="B9" s="1">
        <v>29</v>
      </c>
      <c r="C9" s="1">
        <v>17</v>
      </c>
      <c r="D9" s="2"/>
      <c r="E9" s="2"/>
      <c r="F9" s="2"/>
      <c r="G9" s="2"/>
    </row>
    <row r="10" spans="1:7" x14ac:dyDescent="0.25">
      <c r="B10" s="1">
        <v>38</v>
      </c>
      <c r="C10" s="1">
        <v>15</v>
      </c>
      <c r="D10" s="2"/>
      <c r="E10" s="2"/>
      <c r="F10" s="2"/>
      <c r="G10" s="2"/>
    </row>
    <row r="11" spans="1:7" x14ac:dyDescent="0.25">
      <c r="B11" s="1">
        <v>65</v>
      </c>
      <c r="C11" s="1">
        <v>14</v>
      </c>
      <c r="D11" s="2"/>
      <c r="E11" s="2"/>
      <c r="F11" s="2"/>
      <c r="G11" s="2"/>
    </row>
    <row r="12" spans="1:7" x14ac:dyDescent="0.25">
      <c r="B12" s="1">
        <v>126</v>
      </c>
      <c r="C12" s="1">
        <v>7</v>
      </c>
      <c r="D12" s="2"/>
      <c r="E12" s="2"/>
      <c r="F12" s="2"/>
      <c r="G12" s="2"/>
    </row>
    <row r="13" spans="1:7" s="7" customFormat="1" x14ac:dyDescent="0.25">
      <c r="A13" s="7" t="s">
        <v>116</v>
      </c>
      <c r="B13" s="9"/>
      <c r="C13" s="9"/>
      <c r="D13" s="2"/>
      <c r="E13" s="2"/>
      <c r="F13" s="2"/>
      <c r="G13" s="2"/>
    </row>
    <row r="14" spans="1:7" x14ac:dyDescent="0.25">
      <c r="A14" t="s">
        <v>27</v>
      </c>
      <c r="D14" s="2"/>
      <c r="E14" s="2"/>
      <c r="F14" s="2"/>
      <c r="G14" s="2"/>
    </row>
    <row r="15" spans="1:7" x14ac:dyDescent="0.25">
      <c r="B15" t="s">
        <v>2</v>
      </c>
      <c r="D15" s="2"/>
      <c r="E15" s="2"/>
      <c r="F15" s="2"/>
      <c r="G15" s="2"/>
    </row>
    <row r="16" spans="1:7" ht="15.75" thickBot="1" x14ac:dyDescent="0.3">
      <c r="D16" s="2"/>
      <c r="E16" s="2"/>
      <c r="F16" s="2"/>
      <c r="G16" s="2"/>
    </row>
    <row r="17" spans="1:18" x14ac:dyDescent="0.25">
      <c r="B17" s="5" t="s">
        <v>3</v>
      </c>
      <c r="C17" s="5"/>
      <c r="D17" s="2"/>
      <c r="E17" s="2"/>
      <c r="F17" s="2"/>
      <c r="G17" s="2"/>
    </row>
    <row r="18" spans="1:18" x14ac:dyDescent="0.25">
      <c r="B18" s="2" t="s">
        <v>4</v>
      </c>
      <c r="C18" s="2">
        <v>0.98325309910522007</v>
      </c>
      <c r="D18" s="26"/>
    </row>
    <row r="19" spans="1:18" x14ac:dyDescent="0.25">
      <c r="B19" s="2" t="s">
        <v>5</v>
      </c>
      <c r="C19" s="2">
        <v>0.96678665690001975</v>
      </c>
      <c r="D19" s="26"/>
      <c r="E19" s="26"/>
      <c r="F19" s="26"/>
    </row>
    <row r="20" spans="1:18" x14ac:dyDescent="0.25">
      <c r="B20" s="2" t="s">
        <v>6</v>
      </c>
      <c r="C20" s="2">
        <v>0.96125109971668976</v>
      </c>
      <c r="D20" s="26"/>
    </row>
    <row r="21" spans="1:18" x14ac:dyDescent="0.25">
      <c r="B21" s="2" t="s">
        <v>7</v>
      </c>
      <c r="C21" s="2">
        <v>0.74401325144986785</v>
      </c>
    </row>
    <row r="22" spans="1:18" ht="15.75" thickBot="1" x14ac:dyDescent="0.3">
      <c r="B22" s="3" t="s">
        <v>8</v>
      </c>
      <c r="C22" s="3">
        <v>8</v>
      </c>
    </row>
    <row r="23" spans="1:18" x14ac:dyDescent="0.25">
      <c r="B23" s="2"/>
      <c r="C23" s="2"/>
    </row>
    <row r="24" spans="1:18" x14ac:dyDescent="0.25">
      <c r="B24" s="2" t="s">
        <v>172</v>
      </c>
      <c r="C24" s="2"/>
    </row>
    <row r="25" spans="1:18" x14ac:dyDescent="0.25">
      <c r="B25" s="70" t="s">
        <v>150</v>
      </c>
      <c r="C25" s="15"/>
      <c r="D25" s="15"/>
      <c r="E25" s="15"/>
      <c r="F25" s="15"/>
      <c r="G25" s="15"/>
      <c r="K25" s="93"/>
      <c r="L25" s="93" t="s">
        <v>218</v>
      </c>
      <c r="Q25" s="54"/>
      <c r="R25" s="54"/>
    </row>
    <row r="26" spans="1:18" ht="15.75" thickBot="1" x14ac:dyDescent="0.3">
      <c r="A26" s="15"/>
      <c r="B26" s="15" t="s">
        <v>9</v>
      </c>
      <c r="C26" s="15"/>
      <c r="D26" s="15"/>
      <c r="E26" s="15"/>
      <c r="F26" s="15"/>
      <c r="G26" s="15"/>
      <c r="L26" s="93" t="s">
        <v>176</v>
      </c>
      <c r="Q26" s="54"/>
      <c r="R26" s="54"/>
    </row>
    <row r="27" spans="1:18" x14ac:dyDescent="0.25">
      <c r="A27" s="15"/>
      <c r="B27" s="79"/>
      <c r="C27" s="80" t="s">
        <v>13</v>
      </c>
      <c r="D27" s="80" t="s">
        <v>14</v>
      </c>
      <c r="E27" s="80" t="s">
        <v>15</v>
      </c>
      <c r="F27" s="80" t="s">
        <v>16</v>
      </c>
      <c r="G27" s="81" t="s">
        <v>29</v>
      </c>
      <c r="I27" s="92" t="s">
        <v>151</v>
      </c>
      <c r="J27" s="96"/>
      <c r="L27" t="s">
        <v>162</v>
      </c>
    </row>
    <row r="28" spans="1:18" x14ac:dyDescent="0.25">
      <c r="A28" s="15"/>
      <c r="B28" s="65" t="s">
        <v>10</v>
      </c>
      <c r="C28" s="46">
        <v>1</v>
      </c>
      <c r="D28" s="2">
        <v>96.678665690001978</v>
      </c>
      <c r="E28" s="2">
        <v>96.678665690001978</v>
      </c>
      <c r="F28" s="2">
        <v>174.65028810675693</v>
      </c>
      <c r="G28" s="66">
        <v>1.1595046653471078E-5</v>
      </c>
      <c r="I28" s="92" t="s">
        <v>152</v>
      </c>
      <c r="J28" s="96"/>
      <c r="L28" t="s">
        <v>157</v>
      </c>
      <c r="O28" t="s">
        <v>163</v>
      </c>
    </row>
    <row r="29" spans="1:18" x14ac:dyDescent="0.25">
      <c r="A29" s="15"/>
      <c r="B29" s="65" t="s">
        <v>11</v>
      </c>
      <c r="C29" s="46">
        <v>6</v>
      </c>
      <c r="D29" s="2">
        <v>3.3213343099980253</v>
      </c>
      <c r="E29" s="2">
        <v>0.55355571833300421</v>
      </c>
      <c r="F29" s="2"/>
      <c r="G29" s="66"/>
      <c r="I29" s="27" t="s">
        <v>153</v>
      </c>
      <c r="J29" s="96"/>
      <c r="L29" s="31"/>
      <c r="M29" s="31" t="s">
        <v>166</v>
      </c>
      <c r="N29" s="31"/>
    </row>
    <row r="30" spans="1:18" ht="19.5" thickBot="1" x14ac:dyDescent="0.4">
      <c r="A30" s="15"/>
      <c r="B30" s="67" t="s">
        <v>12</v>
      </c>
      <c r="C30" s="89">
        <v>7</v>
      </c>
      <c r="D30" s="68">
        <v>100</v>
      </c>
      <c r="E30" s="68"/>
      <c r="F30" s="68"/>
      <c r="G30" s="69"/>
      <c r="I30" s="27" t="s">
        <v>154</v>
      </c>
      <c r="J30" s="96"/>
    </row>
    <row r="31" spans="1:18" x14ac:dyDescent="0.25">
      <c r="A31" s="15"/>
      <c r="B31" s="2"/>
      <c r="C31" s="2"/>
      <c r="D31" s="2"/>
      <c r="E31" s="2"/>
      <c r="F31" s="2"/>
      <c r="G31" s="2"/>
      <c r="I31" s="27" t="s">
        <v>155</v>
      </c>
      <c r="J31" s="96"/>
      <c r="L31" t="s">
        <v>164</v>
      </c>
    </row>
    <row r="32" spans="1:18" x14ac:dyDescent="0.25">
      <c r="A32" s="15"/>
      <c r="B32" s="2"/>
      <c r="C32" s="2"/>
      <c r="D32" s="2"/>
      <c r="E32" s="2"/>
      <c r="F32" s="2"/>
      <c r="G32" s="2"/>
      <c r="I32" s="27"/>
      <c r="J32" s="7"/>
      <c r="L32" t="s">
        <v>165</v>
      </c>
    </row>
    <row r="33" spans="1:14" x14ac:dyDescent="0.25">
      <c r="A33" s="15"/>
      <c r="B33" s="2" t="s">
        <v>177</v>
      </c>
      <c r="C33" s="2"/>
      <c r="D33" s="2"/>
      <c r="E33" s="2"/>
      <c r="F33" s="2"/>
      <c r="G33" s="2"/>
      <c r="I33" s="27"/>
      <c r="J33" s="7"/>
      <c r="L33" t="s">
        <v>171</v>
      </c>
    </row>
    <row r="34" spans="1:14" ht="15.75" thickBot="1" x14ac:dyDescent="0.3">
      <c r="B34" s="88" t="s">
        <v>273</v>
      </c>
      <c r="C34" s="15"/>
      <c r="D34" s="15"/>
      <c r="E34" s="15"/>
      <c r="F34" s="15"/>
      <c r="G34" s="15"/>
      <c r="H34" s="15"/>
      <c r="I34" s="15"/>
      <c r="J34" s="15"/>
      <c r="L34" s="31"/>
      <c r="M34" s="31" t="s">
        <v>166</v>
      </c>
      <c r="N34" s="31"/>
    </row>
    <row r="35" spans="1:14" x14ac:dyDescent="0.25">
      <c r="A35" s="15"/>
      <c r="B35" s="71"/>
      <c r="C35" s="72" t="s">
        <v>28</v>
      </c>
      <c r="D35" s="72" t="s">
        <v>7</v>
      </c>
      <c r="E35" s="72" t="s">
        <v>17</v>
      </c>
      <c r="F35" s="72" t="s">
        <v>18</v>
      </c>
      <c r="G35" s="72" t="s">
        <v>19</v>
      </c>
      <c r="H35" s="72" t="s">
        <v>20</v>
      </c>
      <c r="I35" s="72" t="s">
        <v>21</v>
      </c>
      <c r="J35" s="73" t="s">
        <v>22</v>
      </c>
      <c r="L35" t="s">
        <v>173</v>
      </c>
      <c r="M35" t="s">
        <v>174</v>
      </c>
    </row>
    <row r="36" spans="1:14" x14ac:dyDescent="0.25">
      <c r="A36" s="15"/>
      <c r="B36" s="74" t="s">
        <v>80</v>
      </c>
      <c r="C36" s="90">
        <v>19.305033311242109</v>
      </c>
      <c r="D36" s="2">
        <v>0.38999121230271727</v>
      </c>
      <c r="E36" s="2">
        <v>49.501200802076639</v>
      </c>
      <c r="F36" s="2">
        <v>4.5584922592274544E-9</v>
      </c>
      <c r="G36" s="2">
        <v>18.350759192016195</v>
      </c>
      <c r="H36" s="2">
        <v>20.259307430468024</v>
      </c>
      <c r="I36" s="2">
        <v>18.350759192016195</v>
      </c>
      <c r="J36" s="75">
        <v>20.259307430468024</v>
      </c>
      <c r="L36" t="s">
        <v>175</v>
      </c>
      <c r="M36" t="s">
        <v>176</v>
      </c>
    </row>
    <row r="37" spans="1:14" ht="15.75" thickBot="1" x14ac:dyDescent="0.3">
      <c r="A37" s="15"/>
      <c r="B37" s="76" t="s">
        <v>81</v>
      </c>
      <c r="C37" s="91">
        <v>-9.4829490622856297E-2</v>
      </c>
      <c r="D37" s="77">
        <v>7.1756089775716911E-3</v>
      </c>
      <c r="E37" s="77">
        <v>-13.21553207807983</v>
      </c>
      <c r="F37" s="77">
        <v>1.1595046653471058E-5</v>
      </c>
      <c r="G37" s="77">
        <v>-0.1123875732692587</v>
      </c>
      <c r="H37" s="77">
        <v>-7.727140797645389E-2</v>
      </c>
      <c r="I37" s="77">
        <v>-0.1123875732692587</v>
      </c>
      <c r="J37" s="78">
        <v>-7.727140797645389E-2</v>
      </c>
    </row>
    <row r="38" spans="1:14" x14ac:dyDescent="0.25">
      <c r="B38" s="59" t="s">
        <v>45</v>
      </c>
      <c r="C38" s="82"/>
      <c r="D38" s="83"/>
      <c r="E38" s="83"/>
      <c r="F38" s="83"/>
    </row>
    <row r="39" spans="1:14" x14ac:dyDescent="0.25">
      <c r="B39" s="84" t="s">
        <v>46</v>
      </c>
      <c r="C39" s="85">
        <f>C36</f>
        <v>19.305033311242109</v>
      </c>
      <c r="D39" s="85" t="s">
        <v>47</v>
      </c>
      <c r="E39" s="86">
        <f>C37</f>
        <v>-9.4829490622856297E-2</v>
      </c>
      <c r="F39" s="87" t="s">
        <v>48</v>
      </c>
      <c r="I39" s="27" t="s">
        <v>145</v>
      </c>
      <c r="J39" s="96"/>
    </row>
    <row r="40" spans="1:14" x14ac:dyDescent="0.25">
      <c r="I40" s="27" t="s">
        <v>146</v>
      </c>
      <c r="J40" s="96"/>
    </row>
    <row r="41" spans="1:14" x14ac:dyDescent="0.25">
      <c r="B41" t="s">
        <v>23</v>
      </c>
      <c r="I41" s="27" t="s">
        <v>147</v>
      </c>
      <c r="J41" s="96"/>
    </row>
    <row r="42" spans="1:14" ht="15.75" thickBot="1" x14ac:dyDescent="0.3">
      <c r="I42" s="27" t="s">
        <v>148</v>
      </c>
      <c r="J42" s="96"/>
      <c r="L42" s="94" t="s">
        <v>156</v>
      </c>
    </row>
    <row r="43" spans="1:14" x14ac:dyDescent="0.25">
      <c r="B43" s="4" t="s">
        <v>24</v>
      </c>
      <c r="C43" s="4" t="s">
        <v>25</v>
      </c>
      <c r="D43" s="4" t="s">
        <v>26</v>
      </c>
      <c r="I43" s="27" t="s">
        <v>170</v>
      </c>
      <c r="J43" s="96"/>
      <c r="L43" t="s">
        <v>160</v>
      </c>
    </row>
    <row r="44" spans="1:14" ht="21.75" customHeight="1" x14ac:dyDescent="0.25">
      <c r="B44" s="2">
        <v>1</v>
      </c>
      <c r="C44" s="2">
        <v>18.830885858127829</v>
      </c>
      <c r="D44" s="2">
        <v>0.16911414187217133</v>
      </c>
      <c r="I44" s="27" t="s">
        <v>149</v>
      </c>
      <c r="J44" s="96"/>
      <c r="L44" t="s">
        <v>157</v>
      </c>
      <c r="N44" t="s">
        <v>158</v>
      </c>
    </row>
    <row r="45" spans="1:14" x14ac:dyDescent="0.25">
      <c r="B45" s="2">
        <v>2</v>
      </c>
      <c r="C45" s="2">
        <v>18.167079423767834</v>
      </c>
      <c r="D45" s="2">
        <v>-1.1670794237678344</v>
      </c>
      <c r="L45" s="26"/>
      <c r="M45" s="26"/>
      <c r="N45" s="26"/>
    </row>
    <row r="46" spans="1:14" ht="18.75" x14ac:dyDescent="0.35">
      <c r="B46" s="2">
        <v>3</v>
      </c>
      <c r="C46" s="2">
        <v>17.408443498784983</v>
      </c>
      <c r="D46" s="2">
        <v>0.59155650121501679</v>
      </c>
      <c r="I46" s="27" t="s">
        <v>274</v>
      </c>
      <c r="J46" s="26"/>
    </row>
    <row r="47" spans="1:14" x14ac:dyDescent="0.25">
      <c r="B47" s="2">
        <v>4</v>
      </c>
      <c r="C47" s="2">
        <v>16.839466555047846</v>
      </c>
      <c r="D47" s="2">
        <v>0.16053344495215427</v>
      </c>
      <c r="L47" t="s">
        <v>161</v>
      </c>
    </row>
    <row r="48" spans="1:14" x14ac:dyDescent="0.25">
      <c r="B48" s="2">
        <v>5</v>
      </c>
      <c r="C48" s="2">
        <v>16.554978083179275</v>
      </c>
      <c r="D48" s="2">
        <v>0.44502191682072478</v>
      </c>
      <c r="I48" s="27" t="s">
        <v>155</v>
      </c>
      <c r="J48" s="26"/>
      <c r="L48" s="94" t="s">
        <v>180</v>
      </c>
    </row>
    <row r="49" spans="2:14" x14ac:dyDescent="0.25">
      <c r="B49" s="2">
        <v>6</v>
      </c>
      <c r="C49" s="2">
        <v>15.701512667573571</v>
      </c>
      <c r="D49" s="2">
        <v>-0.70151266757357078</v>
      </c>
      <c r="I49" s="27" t="s">
        <v>167</v>
      </c>
      <c r="J49" s="26"/>
      <c r="L49" s="95" t="s">
        <v>159</v>
      </c>
      <c r="M49" s="26"/>
      <c r="N49" s="26"/>
    </row>
    <row r="50" spans="2:14" x14ac:dyDescent="0.25">
      <c r="B50" s="2">
        <v>7</v>
      </c>
      <c r="C50" s="2">
        <v>13.14111642075645</v>
      </c>
      <c r="D50" s="2">
        <v>0.85888357924354963</v>
      </c>
      <c r="I50" s="27" t="s">
        <v>168</v>
      </c>
      <c r="J50" s="26"/>
      <c r="L50" s="26"/>
      <c r="M50" s="26"/>
      <c r="N50" s="26"/>
    </row>
    <row r="51" spans="2:14" ht="15.75" thickBot="1" x14ac:dyDescent="0.3">
      <c r="B51" s="3">
        <v>8</v>
      </c>
      <c r="C51" s="3">
        <v>7.3565174927622152</v>
      </c>
      <c r="D51" s="3">
        <v>-0.35651749276221523</v>
      </c>
    </row>
    <row r="52" spans="2:14" x14ac:dyDescent="0.25">
      <c r="L52" t="s">
        <v>169</v>
      </c>
    </row>
    <row r="53" spans="2:14" x14ac:dyDescent="0.25">
      <c r="L53" t="s">
        <v>165</v>
      </c>
    </row>
    <row r="54" spans="2:14" x14ac:dyDescent="0.25">
      <c r="L54" s="31"/>
      <c r="M54" s="31" t="s">
        <v>166</v>
      </c>
      <c r="N54" s="31"/>
    </row>
    <row r="56" spans="2:14" x14ac:dyDescent="0.25">
      <c r="L56" t="s">
        <v>173</v>
      </c>
      <c r="M56" t="s">
        <v>178</v>
      </c>
    </row>
    <row r="57" spans="2:14" x14ac:dyDescent="0.25">
      <c r="L57" t="s">
        <v>175</v>
      </c>
      <c r="M57" t="s">
        <v>179</v>
      </c>
    </row>
  </sheetData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Normal="100" workbookViewId="0">
      <selection activeCell="H4" sqref="H4"/>
    </sheetView>
  </sheetViews>
  <sheetFormatPr defaultRowHeight="15" x14ac:dyDescent="0.25"/>
  <cols>
    <col min="2" max="2" width="11.5703125" customWidth="1"/>
  </cols>
  <sheetData>
    <row r="1" spans="1:3" x14ac:dyDescent="0.25">
      <c r="A1" t="s">
        <v>142</v>
      </c>
    </row>
    <row r="2" spans="1:3" x14ac:dyDescent="0.25">
      <c r="B2" t="s">
        <v>143</v>
      </c>
    </row>
    <row r="3" spans="1:3" x14ac:dyDescent="0.25">
      <c r="B3" t="s">
        <v>118</v>
      </c>
      <c r="C3" s="1" t="s">
        <v>87</v>
      </c>
    </row>
    <row r="4" spans="1:3" x14ac:dyDescent="0.25">
      <c r="B4" s="1" t="s">
        <v>88</v>
      </c>
      <c r="C4" s="1" t="s">
        <v>89</v>
      </c>
    </row>
    <row r="6" spans="1:3" x14ac:dyDescent="0.25">
      <c r="B6" s="1">
        <v>125</v>
      </c>
      <c r="C6" s="1">
        <v>8.3000000000000007</v>
      </c>
    </row>
    <row r="7" spans="1:3" x14ac:dyDescent="0.25">
      <c r="B7" s="1">
        <v>64</v>
      </c>
      <c r="C7" s="1">
        <v>4.5999999999999996</v>
      </c>
    </row>
    <row r="8" spans="1:3" x14ac:dyDescent="0.25">
      <c r="B8" s="1">
        <v>228</v>
      </c>
      <c r="C8" s="1">
        <v>15.4</v>
      </c>
    </row>
    <row r="9" spans="1:3" x14ac:dyDescent="0.25">
      <c r="B9" s="1">
        <v>511</v>
      </c>
      <c r="C9" s="1">
        <v>7.1</v>
      </c>
    </row>
    <row r="10" spans="1:3" x14ac:dyDescent="0.25">
      <c r="B10" s="1">
        <v>35</v>
      </c>
      <c r="C10" s="1">
        <v>2.1</v>
      </c>
    </row>
    <row r="11" spans="1:3" x14ac:dyDescent="0.25">
      <c r="B11" s="1">
        <v>78</v>
      </c>
      <c r="C11" s="1">
        <v>4.5999999999999996</v>
      </c>
    </row>
    <row r="12" spans="1:3" x14ac:dyDescent="0.25">
      <c r="B12" s="1">
        <v>65</v>
      </c>
      <c r="C12" s="1">
        <v>4.5999999999999996</v>
      </c>
    </row>
    <row r="13" spans="1:3" x14ac:dyDescent="0.25">
      <c r="B13" s="1">
        <v>184</v>
      </c>
      <c r="C13" s="1">
        <v>10.9</v>
      </c>
    </row>
    <row r="14" spans="1:3" x14ac:dyDescent="0.25">
      <c r="B14" s="1">
        <v>96</v>
      </c>
      <c r="C14" s="1">
        <v>5.8</v>
      </c>
    </row>
    <row r="15" spans="1:3" x14ac:dyDescent="0.25">
      <c r="B15" s="1">
        <v>58</v>
      </c>
      <c r="C15" s="1">
        <v>3.4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Normal="100" workbookViewId="0">
      <selection activeCell="H14" sqref="H14"/>
    </sheetView>
  </sheetViews>
  <sheetFormatPr defaultRowHeight="15" x14ac:dyDescent="0.25"/>
  <sheetData>
    <row r="1" spans="1:3" x14ac:dyDescent="0.25">
      <c r="A1" t="s">
        <v>119</v>
      </c>
    </row>
    <row r="2" spans="1:3" x14ac:dyDescent="0.25">
      <c r="B2" t="s">
        <v>120</v>
      </c>
    </row>
    <row r="4" spans="1:3" x14ac:dyDescent="0.25">
      <c r="B4" s="1" t="s">
        <v>91</v>
      </c>
      <c r="C4" s="1" t="s">
        <v>121</v>
      </c>
    </row>
    <row r="5" spans="1:3" x14ac:dyDescent="0.25">
      <c r="B5" s="1" t="s">
        <v>92</v>
      </c>
      <c r="C5" s="1" t="s">
        <v>122</v>
      </c>
    </row>
    <row r="7" spans="1:3" x14ac:dyDescent="0.25">
      <c r="B7" s="1">
        <v>1</v>
      </c>
      <c r="C7" s="1">
        <v>35</v>
      </c>
    </row>
    <row r="8" spans="1:3" x14ac:dyDescent="0.25">
      <c r="B8" s="1">
        <v>1</v>
      </c>
      <c r="C8" s="1">
        <v>12</v>
      </c>
    </row>
    <row r="9" spans="1:3" x14ac:dyDescent="0.25">
      <c r="B9" s="1">
        <v>3</v>
      </c>
      <c r="C9" s="1">
        <v>81</v>
      </c>
    </row>
    <row r="10" spans="1:3" x14ac:dyDescent="0.25">
      <c r="B10" s="1">
        <v>3</v>
      </c>
      <c r="C10" s="1">
        <v>105</v>
      </c>
    </row>
    <row r="11" spans="1:3" x14ac:dyDescent="0.25">
      <c r="B11" s="1">
        <v>5</v>
      </c>
      <c r="C11" s="1">
        <v>100</v>
      </c>
    </row>
    <row r="12" spans="1:3" x14ac:dyDescent="0.25">
      <c r="B12" s="1">
        <v>6</v>
      </c>
      <c r="C12" s="1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Normal="100" workbookViewId="0">
      <selection activeCell="B22" sqref="B22"/>
    </sheetView>
  </sheetViews>
  <sheetFormatPr defaultRowHeight="15" x14ac:dyDescent="0.25"/>
  <sheetData>
    <row r="1" spans="1:3" x14ac:dyDescent="0.25">
      <c r="A1" t="s">
        <v>123</v>
      </c>
    </row>
    <row r="2" spans="1:3" x14ac:dyDescent="0.25">
      <c r="B2" t="s">
        <v>124</v>
      </c>
    </row>
    <row r="3" spans="1:3" x14ac:dyDescent="0.25">
      <c r="B3" t="s">
        <v>125</v>
      </c>
    </row>
    <row r="4" spans="1:3" x14ac:dyDescent="0.25">
      <c r="A4" t="s">
        <v>126</v>
      </c>
    </row>
    <row r="5" spans="1:3" x14ac:dyDescent="0.25">
      <c r="B5" s="1" t="s">
        <v>93</v>
      </c>
      <c r="C5" t="s">
        <v>127</v>
      </c>
    </row>
    <row r="6" spans="1:3" x14ac:dyDescent="0.25">
      <c r="B6" s="1" t="s">
        <v>94</v>
      </c>
      <c r="C6" s="1" t="s">
        <v>95</v>
      </c>
    </row>
    <row r="8" spans="1:3" x14ac:dyDescent="0.25">
      <c r="B8" s="1">
        <v>5</v>
      </c>
      <c r="C8" s="1">
        <v>19</v>
      </c>
    </row>
    <row r="9" spans="1:3" x14ac:dyDescent="0.25">
      <c r="B9" s="1">
        <v>12</v>
      </c>
      <c r="C9" s="1">
        <v>17</v>
      </c>
    </row>
    <row r="10" spans="1:3" x14ac:dyDescent="0.25">
      <c r="B10" s="1">
        <v>20</v>
      </c>
      <c r="C10" s="1">
        <v>18</v>
      </c>
    </row>
    <row r="11" spans="1:3" x14ac:dyDescent="0.25">
      <c r="B11" s="1">
        <v>26</v>
      </c>
      <c r="C11" s="1">
        <v>17</v>
      </c>
    </row>
    <row r="12" spans="1:3" x14ac:dyDescent="0.25">
      <c r="B12" s="1">
        <v>29</v>
      </c>
      <c r="C12" s="1">
        <v>17</v>
      </c>
    </row>
    <row r="13" spans="1:3" x14ac:dyDescent="0.25">
      <c r="B13" s="1">
        <v>38</v>
      </c>
      <c r="C13" s="1">
        <v>15</v>
      </c>
    </row>
    <row r="14" spans="1:3" x14ac:dyDescent="0.25">
      <c r="B14" s="1">
        <v>65</v>
      </c>
      <c r="C14" s="1">
        <v>14</v>
      </c>
    </row>
    <row r="15" spans="1:3" x14ac:dyDescent="0.25">
      <c r="B15" s="1">
        <v>126</v>
      </c>
      <c r="C15" s="1">
        <v>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Normal="100" workbookViewId="0">
      <selection activeCell="F10" sqref="F10"/>
    </sheetView>
  </sheetViews>
  <sheetFormatPr defaultRowHeight="15" x14ac:dyDescent="0.25"/>
  <cols>
    <col min="1" max="1" width="10.5703125" customWidth="1"/>
  </cols>
  <sheetData>
    <row r="1" spans="1:3" x14ac:dyDescent="0.25">
      <c r="A1" t="s">
        <v>131</v>
      </c>
    </row>
    <row r="2" spans="1:3" x14ac:dyDescent="0.25">
      <c r="A2" t="s">
        <v>96</v>
      </c>
      <c r="B2" t="s">
        <v>100</v>
      </c>
    </row>
    <row r="4" spans="1:3" x14ac:dyDescent="0.25">
      <c r="B4" s="1" t="s">
        <v>97</v>
      </c>
      <c r="C4" s="1" t="s">
        <v>98</v>
      </c>
    </row>
    <row r="5" spans="1:3" x14ac:dyDescent="0.25">
      <c r="B5" s="1" t="s">
        <v>99</v>
      </c>
      <c r="C5" s="1" t="s">
        <v>103</v>
      </c>
    </row>
    <row r="7" spans="1:3" x14ac:dyDescent="0.25">
      <c r="B7" s="1">
        <v>560</v>
      </c>
      <c r="C7" s="1">
        <v>2845</v>
      </c>
    </row>
    <row r="8" spans="1:3" x14ac:dyDescent="0.25">
      <c r="B8" s="1">
        <v>580</v>
      </c>
      <c r="C8" s="1">
        <v>2597</v>
      </c>
    </row>
    <row r="9" spans="1:3" x14ac:dyDescent="0.25">
      <c r="B9" s="1">
        <v>600</v>
      </c>
      <c r="C9" s="1">
        <v>1227</v>
      </c>
    </row>
    <row r="10" spans="1:3" x14ac:dyDescent="0.25">
      <c r="B10" s="1">
        <v>630</v>
      </c>
      <c r="C10" s="1">
        <v>1200</v>
      </c>
    </row>
    <row r="11" spans="1:3" x14ac:dyDescent="0.25">
      <c r="B11" s="1">
        <v>650</v>
      </c>
      <c r="C11" s="1">
        <v>728</v>
      </c>
    </row>
    <row r="12" spans="1:3" x14ac:dyDescent="0.25">
      <c r="B12" s="1">
        <v>700</v>
      </c>
      <c r="C12" s="1">
        <v>600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Normal="100" workbookViewId="0">
      <selection activeCell="I20" sqref="I20"/>
    </sheetView>
  </sheetViews>
  <sheetFormatPr defaultRowHeight="15" x14ac:dyDescent="0.25"/>
  <sheetData>
    <row r="1" spans="1:3" x14ac:dyDescent="0.25">
      <c r="A1" t="s">
        <v>132</v>
      </c>
    </row>
    <row r="2" spans="1:3" x14ac:dyDescent="0.25">
      <c r="B2" t="s">
        <v>133</v>
      </c>
    </row>
    <row r="4" spans="1:3" x14ac:dyDescent="0.25">
      <c r="B4" s="1" t="s">
        <v>134</v>
      </c>
      <c r="C4" s="1" t="s">
        <v>102</v>
      </c>
    </row>
    <row r="5" spans="1:3" x14ac:dyDescent="0.25">
      <c r="B5" t="s">
        <v>135</v>
      </c>
      <c r="C5" s="1" t="s">
        <v>103</v>
      </c>
    </row>
    <row r="7" spans="1:3" x14ac:dyDescent="0.25">
      <c r="B7" s="1">
        <v>30</v>
      </c>
      <c r="C7" s="1">
        <v>1</v>
      </c>
    </row>
    <row r="8" spans="1:3" x14ac:dyDescent="0.25">
      <c r="B8" s="1">
        <v>40</v>
      </c>
      <c r="C8" s="1">
        <v>2</v>
      </c>
    </row>
    <row r="9" spans="1:3" x14ac:dyDescent="0.25">
      <c r="B9" s="1">
        <v>60</v>
      </c>
      <c r="C9" s="1">
        <v>3</v>
      </c>
    </row>
    <row r="10" spans="1:3" x14ac:dyDescent="0.25">
      <c r="B10" s="1">
        <v>100</v>
      </c>
      <c r="C10" s="1">
        <v>4</v>
      </c>
    </row>
    <row r="11" spans="1:3" x14ac:dyDescent="0.25">
      <c r="B11" s="1">
        <v>120</v>
      </c>
      <c r="C11" s="1">
        <v>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Normal="100" workbookViewId="0">
      <selection activeCell="E6" sqref="E6"/>
    </sheetView>
  </sheetViews>
  <sheetFormatPr defaultRowHeight="15" x14ac:dyDescent="0.25"/>
  <sheetData>
    <row r="1" spans="1:3" x14ac:dyDescent="0.25">
      <c r="A1" t="s">
        <v>139</v>
      </c>
    </row>
    <row r="2" spans="1:3" x14ac:dyDescent="0.25">
      <c r="B2" t="s">
        <v>144</v>
      </c>
    </row>
    <row r="4" spans="1:3" x14ac:dyDescent="0.25">
      <c r="B4" s="1" t="s">
        <v>136</v>
      </c>
      <c r="C4" s="1" t="s">
        <v>138</v>
      </c>
    </row>
    <row r="5" spans="1:3" x14ac:dyDescent="0.25">
      <c r="B5" s="1" t="s">
        <v>137</v>
      </c>
      <c r="C5" s="1" t="s">
        <v>104</v>
      </c>
    </row>
    <row r="7" spans="1:3" x14ac:dyDescent="0.25">
      <c r="B7" s="1">
        <v>15</v>
      </c>
      <c r="C7" s="1">
        <v>2</v>
      </c>
    </row>
    <row r="8" spans="1:3" x14ac:dyDescent="0.25">
      <c r="B8" s="1">
        <v>5</v>
      </c>
      <c r="C8" s="1">
        <v>3</v>
      </c>
    </row>
    <row r="9" spans="1:3" x14ac:dyDescent="0.25">
      <c r="B9" s="1">
        <v>30</v>
      </c>
      <c r="C9" s="1">
        <v>1</v>
      </c>
    </row>
    <row r="10" spans="1:3" x14ac:dyDescent="0.25">
      <c r="B10" s="1">
        <v>1</v>
      </c>
      <c r="C10" s="1">
        <v>5</v>
      </c>
    </row>
    <row r="11" spans="1:3" x14ac:dyDescent="0.25">
      <c r="B11" s="1">
        <v>10</v>
      </c>
      <c r="C11" s="1">
        <v>3</v>
      </c>
    </row>
    <row r="12" spans="1:3" x14ac:dyDescent="0.25">
      <c r="B12" s="1">
        <v>20</v>
      </c>
      <c r="C12" s="1">
        <v>1</v>
      </c>
    </row>
    <row r="13" spans="1:3" x14ac:dyDescent="0.25">
      <c r="B13" s="1">
        <v>15</v>
      </c>
      <c r="C13" s="1">
        <v>2</v>
      </c>
    </row>
    <row r="14" spans="1:3" x14ac:dyDescent="0.25">
      <c r="B14" s="1">
        <v>25</v>
      </c>
      <c r="C14" s="1">
        <v>1</v>
      </c>
    </row>
    <row r="15" spans="1:3" x14ac:dyDescent="0.25">
      <c r="B15" s="1">
        <v>5</v>
      </c>
      <c r="C15" s="1">
        <v>4</v>
      </c>
    </row>
    <row r="16" spans="1:3" x14ac:dyDescent="0.25">
      <c r="B16" s="1">
        <v>20</v>
      </c>
      <c r="C16" s="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16</vt:i4>
      </vt:variant>
    </vt:vector>
  </HeadingPairs>
  <TitlesOfParts>
    <vt:vector size="16" baseType="lpstr">
      <vt:lpstr>Pr 1</vt:lpstr>
      <vt:lpstr>Pr.2neriešený</vt:lpstr>
      <vt:lpstr>Pr.2riešený</vt:lpstr>
      <vt:lpstr>Pr.3</vt:lpstr>
      <vt:lpstr>Pr.4</vt:lpstr>
      <vt:lpstr>Pr.5</vt:lpstr>
      <vt:lpstr>Pr.6</vt:lpstr>
      <vt:lpstr>Pr.8</vt:lpstr>
      <vt:lpstr>Pr.9.</vt:lpstr>
      <vt:lpstr>kvadraticka regresia</vt:lpstr>
      <vt:lpstr>linearna regresia</vt:lpstr>
      <vt:lpstr>porovnanie</vt:lpstr>
      <vt:lpstr>transformacia</vt:lpstr>
      <vt:lpstr>Lack of fit</vt:lpstr>
      <vt:lpstr>Lack of fit (2 merania) </vt:lpstr>
      <vt:lpstr>lack of fit (4 merania)</vt:lpstr>
    </vt:vector>
  </TitlesOfParts>
  <Company>uiam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Tothova</dc:creator>
  <cp:lastModifiedBy>Janette Kotianová</cp:lastModifiedBy>
  <cp:lastPrinted>2022-11-16T07:56:11Z</cp:lastPrinted>
  <dcterms:created xsi:type="dcterms:W3CDTF">2015-11-05T06:02:30Z</dcterms:created>
  <dcterms:modified xsi:type="dcterms:W3CDTF">2025-11-10T16:29:40Z</dcterms:modified>
</cp:coreProperties>
</file>