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8800" windowHeight="12330"/>
  </bookViews>
  <sheets>
    <sheet name="Hárok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B77" i="1" l="1"/>
  <c r="F77" i="1" s="1"/>
  <c r="H75" i="1"/>
  <c r="F75" i="1"/>
  <c r="F66" i="1"/>
  <c r="M63" i="1" s="1"/>
  <c r="I65" i="1"/>
  <c r="L64" i="1"/>
  <c r="J64" i="1"/>
  <c r="H64" i="1"/>
  <c r="G64" i="1"/>
  <c r="G63" i="1"/>
  <c r="H63" i="1" s="1"/>
  <c r="M62" i="1"/>
  <c r="L62" i="1"/>
  <c r="K62" i="1"/>
  <c r="J62" i="1"/>
  <c r="H62" i="1"/>
  <c r="G61" i="1"/>
  <c r="J61" i="1" s="1"/>
  <c r="L60" i="1"/>
  <c r="H60" i="1"/>
  <c r="M59" i="1"/>
  <c r="L59" i="1"/>
  <c r="G59" i="1"/>
  <c r="J59" i="1" s="1"/>
  <c r="B52" i="1"/>
  <c r="M64" i="1" s="1"/>
  <c r="C51" i="1"/>
  <c r="B51" i="1"/>
  <c r="K63" i="1" s="1"/>
  <c r="B50" i="1"/>
  <c r="C50" i="1" s="1"/>
  <c r="B49" i="1"/>
  <c r="M61" i="1" s="1"/>
  <c r="B48" i="1"/>
  <c r="K60" i="1" s="1"/>
  <c r="C47" i="1"/>
  <c r="B47" i="1"/>
  <c r="K59" i="1" s="1"/>
  <c r="D45" i="1"/>
  <c r="D44" i="1"/>
  <c r="D33" i="1"/>
  <c r="F33" i="1" s="1"/>
  <c r="E32" i="1"/>
  <c r="D32" i="1"/>
  <c r="L65" i="1" l="1"/>
  <c r="G32" i="1"/>
  <c r="F32" i="1"/>
  <c r="C52" i="1"/>
  <c r="M60" i="1"/>
  <c r="M65" i="1" s="1"/>
  <c r="H61" i="1"/>
  <c r="J63" i="1"/>
  <c r="H59" i="1"/>
  <c r="C49" i="1"/>
  <c r="K61" i="1"/>
  <c r="K65" i="1" s="1"/>
  <c r="L63" i="1"/>
  <c r="L61" i="1"/>
  <c r="J60" i="1"/>
  <c r="J65" i="1" s="1"/>
  <c r="C77" i="1" s="1"/>
  <c r="D77" i="1" s="1"/>
  <c r="K64" i="1"/>
  <c r="C48" i="1"/>
  <c r="C53" i="1" s="1"/>
  <c r="L67" i="1" l="1"/>
  <c r="H65" i="1"/>
  <c r="C54" i="1"/>
  <c r="D47" i="1" s="1"/>
  <c r="D49" i="1" l="1"/>
  <c r="D52" i="1"/>
  <c r="D51" i="1"/>
  <c r="J67" i="1"/>
  <c r="C78" i="1"/>
  <c r="D78" i="1" s="1"/>
  <c r="E77" i="1" s="1"/>
  <c r="D48" i="1"/>
  <c r="D50" i="1"/>
  <c r="H77" i="1" l="1"/>
  <c r="G77" i="1"/>
</calcChain>
</file>

<file path=xl/comments1.xml><?xml version="1.0" encoding="utf-8"?>
<comments xmlns="http://schemas.openxmlformats.org/spreadsheetml/2006/main">
  <authors>
    <author>Janette Kotianová</author>
    <author>Janette Kotianova</author>
  </authors>
  <commentList>
    <comment ref="H58" authorId="0" shapeId="0">
      <text>
        <r>
          <rPr>
            <b/>
            <sz val="8"/>
            <color indexed="81"/>
            <rFont val="Segoe UI"/>
            <family val="2"/>
            <charset val="238"/>
          </rPr>
          <t>chceme vypocitat SSPE</t>
        </r>
      </text>
    </comment>
    <comment ref="J58" authorId="0" shapeId="0">
      <text>
        <r>
          <rPr>
            <b/>
            <sz val="8"/>
            <color indexed="81"/>
            <rFont val="Segoe UI"/>
            <family val="2"/>
            <charset val="238"/>
          </rPr>
          <t>chceme vypocitat SSLF</t>
        </r>
      </text>
    </comment>
    <comment ref="K58" authorId="0" shapeId="0">
      <text>
        <r>
          <rPr>
            <b/>
            <sz val="8"/>
            <color indexed="81"/>
            <rFont val="Segoe UI"/>
            <family val="2"/>
            <charset val="238"/>
          </rPr>
          <t>chceme vypocitat SSE</t>
        </r>
      </text>
    </comment>
    <comment ref="L58" authorId="0" shapeId="0">
      <text>
        <r>
          <rPr>
            <b/>
            <sz val="8"/>
            <color indexed="81"/>
            <rFont val="Segoe UI"/>
            <family val="2"/>
            <charset val="238"/>
          </rPr>
          <t>chceme vypocitat SSY - Total</t>
        </r>
      </text>
    </comment>
    <comment ref="M58" authorId="0" shapeId="0">
      <text>
        <r>
          <rPr>
            <b/>
            <sz val="8"/>
            <color indexed="81"/>
            <rFont val="Segoe UI"/>
            <family val="2"/>
            <charset val="238"/>
          </rPr>
          <t>chceme vypocitat SSR</t>
        </r>
      </text>
    </comment>
    <comment ref="H65" authorId="0" shapeId="0">
      <text>
        <r>
          <rPr>
            <b/>
            <sz val="8"/>
            <color indexed="81"/>
            <rFont val="Segoe UI"/>
            <family val="2"/>
            <charset val="238"/>
          </rPr>
          <t>SSPE</t>
        </r>
      </text>
    </comment>
    <comment ref="I65" authorId="0" shapeId="0">
      <text>
        <r>
          <rPr>
            <b/>
            <sz val="8"/>
            <color indexed="81"/>
            <rFont val="Segoe UI"/>
            <family val="2"/>
            <charset val="238"/>
          </rPr>
          <t xml:space="preserve">dfP- meriame v 10 roznych bodoch xi </t>
        </r>
      </text>
    </comment>
    <comment ref="J65" authorId="0" shapeId="0">
      <text>
        <r>
          <rPr>
            <b/>
            <sz val="8"/>
            <color indexed="81"/>
            <rFont val="Segoe UI"/>
            <family val="2"/>
            <charset val="238"/>
          </rPr>
          <t>SSLF</t>
        </r>
      </text>
    </comment>
    <comment ref="K65" authorId="0" shapeId="0">
      <text>
        <r>
          <rPr>
            <b/>
            <sz val="8"/>
            <color indexed="81"/>
            <rFont val="Segoe UI"/>
            <family val="2"/>
            <charset val="238"/>
          </rPr>
          <t>SSE</t>
        </r>
      </text>
    </comment>
    <comment ref="L65" authorId="0" shapeId="0">
      <text>
        <r>
          <rPr>
            <b/>
            <sz val="8"/>
            <color indexed="81"/>
            <rFont val="Segoe UI"/>
            <family val="2"/>
            <charset val="238"/>
          </rPr>
          <t>SSY - Total</t>
        </r>
      </text>
    </comment>
    <comment ref="M65" authorId="0" shapeId="0">
      <text>
        <r>
          <rPr>
            <b/>
            <sz val="8"/>
            <color indexed="81"/>
            <rFont val="Segoe UI"/>
            <family val="2"/>
            <charset val="238"/>
          </rPr>
          <t>SSR</t>
        </r>
      </text>
    </comment>
    <comment ref="F66" authorId="0" shapeId="0">
      <text>
        <r>
          <rPr>
            <b/>
            <sz val="8"/>
            <color indexed="81"/>
            <rFont val="Segoe UI"/>
            <family val="2"/>
            <charset val="238"/>
          </rPr>
          <t>y priem</t>
        </r>
      </text>
    </comment>
    <comment ref="C77" authorId="0" shapeId="0">
      <text>
        <r>
          <rPr>
            <b/>
            <sz val="8"/>
            <color indexed="81"/>
            <rFont val="Segoe UI"/>
            <family val="2"/>
            <charset val="238"/>
          </rPr>
          <t>Lack of fit</t>
        </r>
      </text>
    </comment>
    <comment ref="D77" authorId="1" shapeId="0">
      <text>
        <r>
          <rPr>
            <b/>
            <sz val="9"/>
            <color indexed="81"/>
            <rFont val="Tahoma"/>
            <family val="2"/>
            <charset val="238"/>
          </rPr>
          <t>sL^2</t>
        </r>
      </text>
    </comment>
    <comment ref="C78" authorId="1" shapeId="0">
      <text>
        <r>
          <rPr>
            <b/>
            <sz val="9"/>
            <color indexed="81"/>
            <rFont val="Tahoma"/>
            <family val="2"/>
            <charset val="238"/>
          </rPr>
          <t>chyba pri merani</t>
        </r>
      </text>
    </comment>
    <comment ref="D78" authorId="1" shapeId="0">
      <text>
        <r>
          <rPr>
            <b/>
            <sz val="9"/>
            <color indexed="81"/>
            <rFont val="Tahoma"/>
            <family val="2"/>
            <charset val="238"/>
          </rPr>
          <t>sP^2</t>
        </r>
      </text>
    </comment>
  </commentList>
</comments>
</file>

<file path=xl/sharedStrings.xml><?xml version="1.0" encoding="utf-8"?>
<sst xmlns="http://schemas.openxmlformats.org/spreadsheetml/2006/main" count="73" uniqueCount="60">
  <si>
    <t>Nájdite lineárnu závislosť nákladov od veku. Charakterizujte tesnosť tejto závislosti.</t>
  </si>
  <si>
    <t>Vek</t>
  </si>
  <si>
    <t>Náklady</t>
  </si>
  <si>
    <t>(roky)</t>
  </si>
  <si>
    <t>(v Eurach)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</si>
  <si>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</si>
  <si>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</si>
  <si>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</si>
  <si>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</si>
  <si>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</si>
  <si>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</si>
  <si>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</si>
  <si>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</si>
  <si>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df</t>
  </si>
  <si>
    <t>SS</t>
  </si>
  <si>
    <t>MS</t>
  </si>
  <si>
    <t>F</t>
  </si>
  <si>
    <t>Significance F</t>
  </si>
  <si>
    <t>Regression</t>
  </si>
  <si>
    <t>Residual</t>
  </si>
  <si>
    <t>Total</t>
  </si>
  <si>
    <t>Coefficients</t>
  </si>
  <si>
    <t>t Stat</t>
  </si>
  <si>
    <t>P-value</t>
  </si>
  <si>
    <t>Lower 95%</t>
  </si>
  <si>
    <t>Upper 95%</t>
  </si>
  <si>
    <t>Lower 95,0%</t>
  </si>
  <si>
    <t>Upper 95,0%</t>
  </si>
  <si>
    <t>Intercept</t>
  </si>
  <si>
    <t>X Variable 1</t>
  </si>
  <si>
    <t>RESIDUAL OUTPUT</t>
  </si>
  <si>
    <t>PROBABILITY OUTPUT</t>
  </si>
  <si>
    <t>Observation</t>
  </si>
  <si>
    <t>Predicted Y</t>
  </si>
  <si>
    <t>Residuals</t>
  </si>
  <si>
    <t>Standard Residuals</t>
  </si>
  <si>
    <t>Percentile</t>
  </si>
  <si>
    <t>Y</t>
  </si>
  <si>
    <t>SSY=SSE+SSR</t>
  </si>
  <si>
    <t>SSE= SSPE+SSLF</t>
  </si>
  <si>
    <t>LACK OF FIT - rozklad suctu rezidualny stvorcov  (2 merania v kazdom bode)</t>
  </si>
  <si>
    <r>
      <t>SSE=SSPE+SSLF (</t>
    </r>
    <r>
      <rPr>
        <sz val="11"/>
        <color theme="3"/>
        <rFont val="Calibri"/>
        <family val="2"/>
        <charset val="238"/>
        <scheme val="minor"/>
      </rPr>
      <t>tento rozklad vyzaduje opakovane merania v bodoch xi</t>
    </r>
    <r>
      <rPr>
        <sz val="11"/>
        <color theme="1"/>
        <rFont val="Calibri"/>
        <family val="2"/>
        <charset val="238"/>
        <scheme val="minor"/>
      </rPr>
      <t>)</t>
    </r>
  </si>
  <si>
    <t>opakované xj</t>
  </si>
  <si>
    <t>yij</t>
  </si>
  <si>
    <t>yij priem</t>
  </si>
  <si>
    <t>(yij-yijpriem)^2</t>
  </si>
  <si>
    <t>df=(nj-1)</t>
  </si>
  <si>
    <t>(yij priem-yij mod)^2</t>
  </si>
  <si>
    <t>(yij-yij mod)^2</t>
  </si>
  <si>
    <t>(yij-ypriem)^2</t>
  </si>
  <si>
    <t>(y priem-y mod)^2</t>
  </si>
  <si>
    <t>SSPE - tzv. cista chyba (chyba pri merani)</t>
  </si>
  <si>
    <t>SSLF - chyba modelu (miera nezhody</t>
  </si>
  <si>
    <t xml:space="preserve">         empirickeho modelu s teoretickym)</t>
  </si>
  <si>
    <t>suma</t>
  </si>
  <si>
    <t>Fkrit</t>
  </si>
  <si>
    <t>p hodnota</t>
  </si>
  <si>
    <t>Lack of fit</t>
  </si>
  <si>
    <t>Pure error</t>
  </si>
  <si>
    <t>Príklad. Dané sú týždenné náklady na údržbu a drobné opravy (Y) a vek  stroja (X).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</si>
</sst>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0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8"/>
      <color indexed="81"/>
      <name val="Segoe UI"/>
      <family val="2"/>
      <charset val="238"/>
    </font>
    <font>
      <b/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3" fillId="0" borderId="1" xfId="0" applyFont="1" applyFill="1" applyBorder="1" applyAlignment="1">
      <alignment horizontal="centerContinuous"/>
    </xf>
    <xf numFmtId="0" fontId="0" fillId="0" borderId="0" xfId="0" applyFill="1" applyBorder="1" applyAlignment="1"/>
    <xf numFmtId="0" fontId="0" fillId="0" borderId="2" xfId="0" applyFill="1" applyBorder="1" applyAlignment="1"/>
    <xf numFmtId="0" fontId="3" fillId="0" borderId="1" xfId="0" applyFont="1" applyFill="1" applyBorder="1" applyAlignment="1">
      <alignment horizontal="center"/>
    </xf>
    <xf numFmtId="164" fontId="0" fillId="0" borderId="0" xfId="0" applyNumberFormat="1" applyFill="1" applyBorder="1" applyAlignment="1"/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4" fillId="0" borderId="0" xfId="0" applyFont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3" xfId="0" applyFill="1" applyBorder="1"/>
    <xf numFmtId="0" fontId="0" fillId="0" borderId="0" xfId="0" applyAlignment="1">
      <alignment horizontal="right"/>
    </xf>
    <xf numFmtId="0" fontId="5" fillId="2" borderId="0" xfId="0" applyFont="1" applyFill="1"/>
    <xf numFmtId="0" fontId="0" fillId="0" borderId="0" xfId="0" applyFill="1" applyBorder="1"/>
    <xf numFmtId="0" fontId="6" fillId="0" borderId="0" xfId="0" applyFont="1" applyFill="1" applyBorder="1"/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0" fillId="0" borderId="0" xfId="0" applyFill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zavislost nakladov od veku</a:t>
            </a:r>
          </a:p>
        </c:rich>
      </c:tx>
      <c:layout>
        <c:manualLayout>
          <c:xMode val="edge"/>
          <c:yMode val="edge"/>
          <c:x val="9.9864545599111926E-2"/>
          <c:y val="4.1522491349480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9169072615923009E-2"/>
                  <c:y val="-0.1624537037037037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</c:trendlineLbl>
          </c:trendline>
          <c:xVal>
            <c:numRef>
              <c:f>[1]Pr.4!$B$7:$B$12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[1]Pr.4!$C$7:$C$12</c:f>
              <c:numCache>
                <c:formatCode>General</c:formatCode>
                <c:ptCount val="6"/>
                <c:pt idx="0">
                  <c:v>35</c:v>
                </c:pt>
                <c:pt idx="1">
                  <c:v>12</c:v>
                </c:pt>
                <c:pt idx="2">
                  <c:v>81</c:v>
                </c:pt>
                <c:pt idx="3">
                  <c:v>105</c:v>
                </c:pt>
                <c:pt idx="4">
                  <c:v>100</c:v>
                </c:pt>
                <c:pt idx="5">
                  <c:v>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ED8-4041-9E8A-927EB9626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9855455"/>
        <c:axId val="1339857119"/>
      </c:scatterChart>
      <c:valAx>
        <c:axId val="13398554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vek (roky)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339857119"/>
        <c:crosses val="autoZero"/>
        <c:crossBetween val="midCat"/>
      </c:valAx>
      <c:valAx>
        <c:axId val="1339857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naklady (€)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3398554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k-SK"/>
              <a:t>X Variable 1  Residual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[1]Pr.4!$B$7:$B$12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[1]Pr.4!$C$38:$C$43</c:f>
              <c:numCache>
                <c:formatCode>General</c:formatCode>
                <c:ptCount val="6"/>
                <c:pt idx="0">
                  <c:v>0.75200000000000244</c:v>
                </c:pt>
                <c:pt idx="1">
                  <c:v>-22.247999999999998</c:v>
                </c:pt>
                <c:pt idx="2">
                  <c:v>7.9039999999999964</c:v>
                </c:pt>
                <c:pt idx="3">
                  <c:v>31.903999999999996</c:v>
                </c:pt>
                <c:pt idx="4">
                  <c:v>-11.944000000000003</c:v>
                </c:pt>
                <c:pt idx="5">
                  <c:v>-6.367999999999995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5E1-470C-96E5-0A491BAB4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2250927"/>
        <c:axId val="1502246767"/>
      </c:scatterChart>
      <c:valAx>
        <c:axId val="15022509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X Variable 1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02246767"/>
        <c:crosses val="autoZero"/>
        <c:crossBetween val="midCat"/>
      </c:valAx>
      <c:valAx>
        <c:axId val="150224676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Residuals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02250927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k-SK"/>
              <a:t>X Variable 1 Line Fit 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</c:v>
          </c:tx>
          <c:spPr>
            <a:ln w="28575">
              <a:noFill/>
            </a:ln>
          </c:spPr>
          <c:xVal>
            <c:numRef>
              <c:f>[1]Pr.4!$B$7:$B$12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[1]Pr.4!$C$7:$C$12</c:f>
              <c:numCache>
                <c:formatCode>General</c:formatCode>
                <c:ptCount val="6"/>
                <c:pt idx="0">
                  <c:v>35</c:v>
                </c:pt>
                <c:pt idx="1">
                  <c:v>12</c:v>
                </c:pt>
                <c:pt idx="2">
                  <c:v>81</c:v>
                </c:pt>
                <c:pt idx="3">
                  <c:v>105</c:v>
                </c:pt>
                <c:pt idx="4">
                  <c:v>100</c:v>
                </c:pt>
                <c:pt idx="5">
                  <c:v>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B8B-489B-AFB4-AA30EDF5A4A0}"/>
            </c:ext>
          </c:extLst>
        </c:ser>
        <c:ser>
          <c:idx val="1"/>
          <c:order val="1"/>
          <c:tx>
            <c:v>Predicted Y</c:v>
          </c:tx>
          <c:spPr>
            <a:ln w="28575">
              <a:noFill/>
            </a:ln>
          </c:spPr>
          <c:xVal>
            <c:numRef>
              <c:f>[1]Pr.4!$B$7:$B$12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[1]Pr.4!$B$38:$B$43</c:f>
              <c:numCache>
                <c:formatCode>General</c:formatCode>
                <c:ptCount val="6"/>
                <c:pt idx="0">
                  <c:v>34.247999999999998</c:v>
                </c:pt>
                <c:pt idx="1">
                  <c:v>34.247999999999998</c:v>
                </c:pt>
                <c:pt idx="2">
                  <c:v>73.096000000000004</c:v>
                </c:pt>
                <c:pt idx="3">
                  <c:v>73.096000000000004</c:v>
                </c:pt>
                <c:pt idx="4">
                  <c:v>111.944</c:v>
                </c:pt>
                <c:pt idx="5">
                  <c:v>131.36799999999999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B8B-489B-AFB4-AA30EDF5A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2253839"/>
        <c:axId val="1502246351"/>
      </c:scatterChart>
      <c:valAx>
        <c:axId val="15022538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X Variable 1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02246351"/>
        <c:crosses val="autoZero"/>
        <c:crossBetween val="midCat"/>
      </c:valAx>
      <c:valAx>
        <c:axId val="150224635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02253839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k-SK"/>
              <a:t>Normal Probability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[1]Pr.4!$F$38:$F$43</c:f>
              <c:numCache>
                <c:formatCode>General</c:formatCode>
                <c:ptCount val="6"/>
                <c:pt idx="0">
                  <c:v>8.3333333333333339</c:v>
                </c:pt>
                <c:pt idx="1">
                  <c:v>25</c:v>
                </c:pt>
                <c:pt idx="2">
                  <c:v>41.666666666666671</c:v>
                </c:pt>
                <c:pt idx="3">
                  <c:v>58.333333333333336</c:v>
                </c:pt>
                <c:pt idx="4">
                  <c:v>75</c:v>
                </c:pt>
                <c:pt idx="5">
                  <c:v>91.666666666666671</c:v>
                </c:pt>
              </c:numCache>
            </c:numRef>
          </c:xVal>
          <c:yVal>
            <c:numRef>
              <c:f>[1]Pr.4!$G$38:$G$43</c:f>
              <c:numCache>
                <c:formatCode>General</c:formatCode>
                <c:ptCount val="6"/>
                <c:pt idx="0">
                  <c:v>12</c:v>
                </c:pt>
                <c:pt idx="1">
                  <c:v>35</c:v>
                </c:pt>
                <c:pt idx="2">
                  <c:v>81</c:v>
                </c:pt>
                <c:pt idx="3">
                  <c:v>100</c:v>
                </c:pt>
                <c:pt idx="4">
                  <c:v>105</c:v>
                </c:pt>
                <c:pt idx="5">
                  <c:v>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649-4A6E-9C76-F1EC82D3A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2248847"/>
        <c:axId val="1502247183"/>
      </c:scatterChart>
      <c:valAx>
        <c:axId val="15022488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Sample Percentile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02247183"/>
        <c:crosses val="autoZero"/>
        <c:crossBetween val="midCat"/>
      </c:valAx>
      <c:valAx>
        <c:axId val="150224718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02248847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image" Target="../media/image7.png"/><Relationship Id="rId5" Type="http://schemas.openxmlformats.org/officeDocument/2006/relationships/chart" Target="../charts/chart2.xml"/><Relationship Id="rId10" Type="http://schemas.openxmlformats.org/officeDocument/2006/relationships/image" Target="../media/image6.png"/><Relationship Id="rId4" Type="http://schemas.openxmlformats.org/officeDocument/2006/relationships/chart" Target="../charts/chart1.xml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62</xdr:row>
      <xdr:rowOff>104775</xdr:rowOff>
    </xdr:from>
    <xdr:to>
      <xdr:col>2</xdr:col>
      <xdr:colOff>266700</xdr:colOff>
      <xdr:row>65</xdr:row>
      <xdr:rowOff>47625</xdr:rowOff>
    </xdr:to>
    <xdr:pic>
      <xdr:nvPicPr>
        <xdr:cNvPr id="2" name="Obrázo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2192000"/>
          <a:ext cx="1895475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65</xdr:row>
      <xdr:rowOff>104775</xdr:rowOff>
    </xdr:from>
    <xdr:to>
      <xdr:col>2</xdr:col>
      <xdr:colOff>352425</xdr:colOff>
      <xdr:row>68</xdr:row>
      <xdr:rowOff>57150</xdr:rowOff>
    </xdr:to>
    <xdr:pic>
      <xdr:nvPicPr>
        <xdr:cNvPr id="3" name="Obrázok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2763500"/>
          <a:ext cx="19812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68</xdr:row>
      <xdr:rowOff>95250</xdr:rowOff>
    </xdr:from>
    <xdr:to>
      <xdr:col>2</xdr:col>
      <xdr:colOff>228600</xdr:colOff>
      <xdr:row>71</xdr:row>
      <xdr:rowOff>9525</xdr:rowOff>
    </xdr:to>
    <xdr:pic>
      <xdr:nvPicPr>
        <xdr:cNvPr id="4" name="Obrázok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3325475"/>
          <a:ext cx="18573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339587</xdr:colOff>
      <xdr:row>2</xdr:row>
      <xdr:rowOff>53009</xdr:rowOff>
    </xdr:from>
    <xdr:to>
      <xdr:col>10</xdr:col>
      <xdr:colOff>1209261</xdr:colOff>
      <xdr:row>16</xdr:row>
      <xdr:rowOff>129209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213213</xdr:colOff>
      <xdr:row>19</xdr:row>
      <xdr:rowOff>38100</xdr:rowOff>
    </xdr:from>
    <xdr:to>
      <xdr:col>12</xdr:col>
      <xdr:colOff>390525</xdr:colOff>
      <xdr:row>26</xdr:row>
      <xdr:rowOff>120894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206653</xdr:colOff>
      <xdr:row>27</xdr:row>
      <xdr:rowOff>57150</xdr:rowOff>
    </xdr:from>
    <xdr:to>
      <xdr:col>12</xdr:col>
      <xdr:colOff>695326</xdr:colOff>
      <xdr:row>34</xdr:row>
      <xdr:rowOff>159854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238125</xdr:colOff>
      <xdr:row>35</xdr:row>
      <xdr:rowOff>66675</xdr:rowOff>
    </xdr:from>
    <xdr:to>
      <xdr:col>12</xdr:col>
      <xdr:colOff>666750</xdr:colOff>
      <xdr:row>45</xdr:row>
      <xdr:rowOff>42655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723900</xdr:colOff>
      <xdr:row>47</xdr:row>
      <xdr:rowOff>9525</xdr:rowOff>
    </xdr:from>
    <xdr:to>
      <xdr:col>10</xdr:col>
      <xdr:colOff>781050</xdr:colOff>
      <xdr:row>50</xdr:row>
      <xdr:rowOff>66675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Obdĺžnik 8"/>
            <xdr:cNvSpPr/>
          </xdr:nvSpPr>
          <xdr:spPr>
            <a:xfrm>
              <a:off x="3181350" y="9048750"/>
              <a:ext cx="6219825" cy="628650"/>
            </a:xfrm>
            <a:prstGeom prst="rect">
              <a:avLst/>
            </a:prstGeom>
          </xdr:spPr>
          <xdr:txBody>
            <a:bodyPr wrap="square">
              <a:noAutofit/>
            </a:bodyPr>
            <a:lstStyle>
              <a:defPPr>
                <a:defRPr lang="sk-SK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limLoc m:val="undOvr"/>
                        <m:ctrlPr>
                          <a:rPr lang="sk-SK" sz="1100" i="1">
                            <a:solidFill>
                              <a:schemeClr val="tx2"/>
                            </a:solidFill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a:rPr lang="sk-SK" sz="1100" i="1">
                            <a:solidFill>
                              <a:schemeClr val="tx2"/>
                            </a:solidFill>
                            <a:latin typeface="Cambria Math" panose="02040503050406030204" pitchFamily="18" charset="0"/>
                          </a:rPr>
                          <m:t>𝑖</m:t>
                        </m:r>
                        <m:r>
                          <a:rPr lang="sk-SK" sz="1100" i="1">
                            <a:solidFill>
                              <a:schemeClr val="tx2"/>
                            </a:solidFill>
                            <a:latin typeface="Cambria Math" panose="02040503050406030204" pitchFamily="18" charset="0"/>
                          </a:rPr>
                          <m:t>=1</m:t>
                        </m:r>
                      </m:sub>
                      <m:sup>
                        <m:r>
                          <a:rPr lang="sk-SK" sz="1100" b="0" i="1">
                            <a:solidFill>
                              <a:schemeClr val="tx2"/>
                            </a:solidFill>
                            <a:latin typeface="Cambria Math" panose="02040503050406030204" pitchFamily="18" charset="0"/>
                          </a:rPr>
                          <m:t>𝑛</m:t>
                        </m:r>
                      </m:sup>
                      <m:e>
                        <m:sSup>
                          <m:sSupPr>
                            <m:ctrlPr>
                              <a:rPr lang="sk-SK" sz="1100" i="1">
                                <a:solidFill>
                                  <a:schemeClr val="tx2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sk-SK" sz="1100" i="1">
                                    <a:solidFill>
                                      <a:schemeClr val="tx2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sSub>
                                  <m:sSubPr>
                                    <m:ctrlPr>
                                      <a:rPr lang="sk-SK" sz="1100" i="1">
                                        <a:solidFill>
                                          <a:schemeClr val="tx2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sk-SK" sz="1100" i="1">
                                        <a:solidFill>
                                          <a:schemeClr val="tx2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𝑦</m:t>
                                    </m:r>
                                  </m:e>
                                  <m:sub>
                                    <m:r>
                                      <a:rPr lang="sk-SK" sz="1100" i="1">
                                        <a:solidFill>
                                          <a:schemeClr val="tx2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𝑖</m:t>
                                    </m:r>
                                  </m:sub>
                                </m:sSub>
                                <m:r>
                                  <a:rPr lang="sk-SK" sz="1100" i="1">
                                    <a:solidFill>
                                      <a:schemeClr val="tx2"/>
                                    </a:solidFill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acc>
                                  <m:accPr>
                                    <m:chr m:val="̅"/>
                                    <m:ctrlPr>
                                      <a:rPr lang="sk-SK" sz="1100" i="1">
                                        <a:solidFill>
                                          <a:schemeClr val="tx2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accPr>
                                  <m:e>
                                    <m:r>
                                      <a:rPr lang="sk-SK" sz="1100" b="0" i="1">
                                        <a:solidFill>
                                          <a:schemeClr val="tx2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𝑦</m:t>
                                    </m:r>
                                  </m:e>
                                </m:acc>
                              </m:e>
                            </m:d>
                          </m:e>
                          <m:sup>
                            <m:r>
                              <a:rPr lang="sk-SK" sz="1100" i="1">
                                <a:solidFill>
                                  <a:schemeClr val="tx2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e>
                    </m:nary>
                    <m:r>
                      <a:rPr lang="sk-SK" sz="1100" b="0" i="1">
                        <a:solidFill>
                          <a:schemeClr val="tx2"/>
                        </a:solidFill>
                        <a:latin typeface="Cambria Math" panose="02040503050406030204" pitchFamily="18" charset="0"/>
                      </a:rPr>
                      <m:t>=</m:t>
                    </m:r>
                    <m:nary>
                      <m:naryPr>
                        <m:chr m:val="∑"/>
                        <m:limLoc m:val="undOvr"/>
                        <m:ctrlPr>
                          <a:rPr lang="sk-SK" sz="1100" i="1">
                            <a:solidFill>
                              <a:schemeClr val="tx2"/>
                            </a:solidFill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a:rPr lang="sk-SK" sz="1100" i="1">
                            <a:solidFill>
                              <a:schemeClr val="tx2"/>
                            </a:solidFill>
                            <a:latin typeface="Cambria Math"/>
                          </a:rPr>
                          <m:t>𝑖</m:t>
                        </m:r>
                        <m:r>
                          <a:rPr lang="sk-SK" sz="1100" i="1">
                            <a:solidFill>
                              <a:schemeClr val="tx2"/>
                            </a:solidFill>
                            <a:latin typeface="Cambria Math"/>
                          </a:rPr>
                          <m:t>=1</m:t>
                        </m:r>
                      </m:sub>
                      <m:sup>
                        <m:r>
                          <a:rPr lang="sk-SK" sz="1100" i="1">
                            <a:solidFill>
                              <a:schemeClr val="tx2"/>
                            </a:solidFill>
                            <a:latin typeface="Cambria Math" panose="02040503050406030204" pitchFamily="18" charset="0"/>
                          </a:rPr>
                          <m:t>𝑛</m:t>
                        </m:r>
                      </m:sup>
                      <m:e>
                        <m:sSup>
                          <m:sSupPr>
                            <m:ctrlPr>
                              <a:rPr lang="sk-SK" sz="1100" i="1">
                                <a:solidFill>
                                  <a:schemeClr val="tx2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sk-SK" sz="1100" i="1">
                                    <a:solidFill>
                                      <a:schemeClr val="tx2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sSub>
                                  <m:sSubPr>
                                    <m:ctrlPr>
                                      <a:rPr lang="sk-SK" sz="1100" i="1">
                                        <a:solidFill>
                                          <a:schemeClr val="tx2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sk-SK" sz="1100" i="1">
                                        <a:solidFill>
                                          <a:schemeClr val="tx2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𝑦</m:t>
                                    </m:r>
                                  </m:e>
                                  <m:sub>
                                    <m:r>
                                      <a:rPr lang="sk-SK" sz="1100" i="1">
                                        <a:solidFill>
                                          <a:schemeClr val="tx2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𝑖</m:t>
                                    </m:r>
                                  </m:sub>
                                </m:sSub>
                                <m:r>
                                  <a:rPr lang="sk-SK" sz="1100" i="1">
                                    <a:solidFill>
                                      <a:schemeClr val="tx2"/>
                                    </a:solidFill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sSub>
                                  <m:sSubPr>
                                    <m:ctrlPr>
                                      <a:rPr lang="sk-SK" sz="1100" i="1">
                                        <a:solidFill>
                                          <a:schemeClr val="tx2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acc>
                                      <m:accPr>
                                        <m:chr m:val="̂"/>
                                        <m:ctrlPr>
                                          <a:rPr lang="sk-SK" sz="1100" i="1">
                                            <a:solidFill>
                                              <a:schemeClr val="tx2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accPr>
                                      <m:e>
                                        <m:r>
                                          <a:rPr lang="sk-SK" sz="1100" i="1">
                                            <a:solidFill>
                                              <a:schemeClr val="tx2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  <m:t>𝑦</m:t>
                                        </m:r>
                                      </m:e>
                                    </m:acc>
                                  </m:e>
                                  <m:sub>
                                    <m:r>
                                      <a:rPr lang="sk-SK" sz="1100" i="1">
                                        <a:solidFill>
                                          <a:schemeClr val="tx2"/>
                                        </a:solidFill>
                                        <a:latin typeface="Cambria Math"/>
                                      </a:rPr>
                                      <m:t>𝑖</m:t>
                                    </m:r>
                                  </m:sub>
                                </m:sSub>
                              </m:e>
                            </m:d>
                          </m:e>
                          <m:sup>
                            <m:r>
                              <a:rPr lang="sk-SK" sz="1100" i="1">
                                <a:solidFill>
                                  <a:schemeClr val="tx2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e>
                    </m:nary>
                    <m:r>
                      <a:rPr lang="sk-SK" sz="1100" b="0" i="1">
                        <a:solidFill>
                          <a:schemeClr val="tx2"/>
                        </a:solidFill>
                        <a:latin typeface="Cambria Math" panose="02040503050406030204" pitchFamily="18" charset="0"/>
                      </a:rPr>
                      <m:t>+</m:t>
                    </m:r>
                    <m:nary>
                      <m:naryPr>
                        <m:chr m:val="∑"/>
                        <m:limLoc m:val="undOvr"/>
                        <m:ctrlPr>
                          <a:rPr lang="sk-SK" sz="1100" i="1">
                            <a:solidFill>
                              <a:schemeClr val="tx2"/>
                            </a:solidFill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a:rPr lang="sk-SK" sz="1100" i="1">
                            <a:solidFill>
                              <a:schemeClr val="tx2"/>
                            </a:solidFill>
                            <a:latin typeface="Cambria Math"/>
                          </a:rPr>
                          <m:t>𝑖</m:t>
                        </m:r>
                        <m:r>
                          <a:rPr lang="sk-SK" sz="1100" i="1">
                            <a:solidFill>
                              <a:schemeClr val="tx2"/>
                            </a:solidFill>
                            <a:latin typeface="Cambria Math"/>
                          </a:rPr>
                          <m:t>=1</m:t>
                        </m:r>
                      </m:sub>
                      <m:sup>
                        <m:r>
                          <a:rPr lang="sk-SK" sz="1100" i="1">
                            <a:solidFill>
                              <a:schemeClr val="tx2"/>
                            </a:solidFill>
                            <a:latin typeface="Cambria Math" panose="02040503050406030204" pitchFamily="18" charset="0"/>
                          </a:rPr>
                          <m:t>𝑛</m:t>
                        </m:r>
                      </m:sup>
                      <m:e>
                        <m:sSup>
                          <m:sSupPr>
                            <m:ctrlPr>
                              <a:rPr lang="sk-SK" sz="1100" i="1">
                                <a:solidFill>
                                  <a:schemeClr val="tx2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sk-SK" sz="1100" i="1">
                                    <a:solidFill>
                                      <a:schemeClr val="tx2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acc>
                                  <m:accPr>
                                    <m:chr m:val="̂"/>
                                    <m:ctrlPr>
                                      <a:rPr lang="sk-SK" sz="1100" i="1">
                                        <a:solidFill>
                                          <a:schemeClr val="tx2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accPr>
                                  <m:e>
                                    <m:sSub>
                                      <m:sSubPr>
                                        <m:ctrlPr>
                                          <a:rPr lang="sk-SK" sz="1100" i="1">
                                            <a:solidFill>
                                              <a:schemeClr val="tx2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sk-SK" sz="1100" i="1">
                                            <a:solidFill>
                                              <a:schemeClr val="tx2"/>
                                            </a:solidFill>
                                            <a:latin typeface="Cambria Math"/>
                                          </a:rPr>
                                          <m:t>𝑦</m:t>
                                        </m:r>
                                      </m:e>
                                      <m:sub>
                                        <m:r>
                                          <a:rPr lang="sk-SK" sz="1100" i="1">
                                            <a:solidFill>
                                              <a:schemeClr val="tx2"/>
                                            </a:solidFill>
                                            <a:latin typeface="Cambria Math"/>
                                          </a:rPr>
                                          <m:t>𝑖</m:t>
                                        </m:r>
                                      </m:sub>
                                    </m:sSub>
                                  </m:e>
                                </m:acc>
                                <m:r>
                                  <a:rPr lang="sk-SK" sz="1100" i="1">
                                    <a:solidFill>
                                      <a:schemeClr val="tx2"/>
                                    </a:solidFill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acc>
                                  <m:accPr>
                                    <m:chr m:val="̅"/>
                                    <m:ctrlPr>
                                      <a:rPr lang="sk-SK" sz="1100" i="1">
                                        <a:solidFill>
                                          <a:schemeClr val="tx2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accPr>
                                  <m:e>
                                    <m:r>
                                      <a:rPr lang="sk-SK" sz="1100" i="1">
                                        <a:solidFill>
                                          <a:schemeClr val="tx2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𝑦</m:t>
                                    </m:r>
                                  </m:e>
                                </m:acc>
                              </m:e>
                            </m:d>
                          </m:e>
                          <m:sup>
                            <m:r>
                              <a:rPr lang="sk-SK" sz="1100" i="1">
                                <a:solidFill>
                                  <a:schemeClr val="tx2"/>
                                </a:solidFill>
                                <a:latin typeface="Cambria Math"/>
                              </a:rPr>
                              <m:t>2</m:t>
                            </m:r>
                          </m:sup>
                        </m:sSup>
                      </m:e>
                    </m:nary>
                  </m:oMath>
                </m:oMathPara>
              </a14:m>
              <a:endParaRPr lang="sk-SK" sz="1100">
                <a:solidFill>
                  <a:schemeClr val="tx2"/>
                </a:solidFill>
              </a:endParaRPr>
            </a:p>
            <a:p>
              <a:endParaRPr lang="sk-SK">
                <a:solidFill>
                  <a:schemeClr val="tx2"/>
                </a:solidFill>
              </a:endParaRPr>
            </a:p>
          </xdr:txBody>
        </xdr:sp>
      </mc:Choice>
      <mc:Fallback xmlns="">
        <xdr:sp macro="" textlink="">
          <xdr:nvSpPr>
            <xdr:cNvPr id="9" name="Obdĺžnik 8"/>
            <xdr:cNvSpPr/>
          </xdr:nvSpPr>
          <xdr:spPr>
            <a:xfrm>
              <a:off x="3181350" y="9048750"/>
              <a:ext cx="6219825" cy="628650"/>
            </a:xfrm>
            <a:prstGeom prst="rect">
              <a:avLst/>
            </a:prstGeom>
          </xdr:spPr>
          <xdr:txBody>
            <a:bodyPr wrap="square">
              <a:noAutofit/>
            </a:bodyPr>
            <a:lstStyle>
              <a:defPPr>
                <a:defRPr lang="sk-SK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sk-SK" sz="1100" i="0">
                  <a:solidFill>
                    <a:schemeClr val="tx2"/>
                  </a:solidFill>
                  <a:latin typeface="Cambria Math" panose="02040503050406030204" pitchFamily="18" charset="0"/>
                </a:rPr>
                <a:t>∑1_(𝑖=1)</a:t>
              </a:r>
              <a:r>
                <a:rPr lang="sk-SK" sz="1100" b="0" i="0">
                  <a:solidFill>
                    <a:schemeClr val="tx2"/>
                  </a:solidFill>
                  <a:latin typeface="Cambria Math" panose="02040503050406030204" pitchFamily="18" charset="0"/>
                </a:rPr>
                <a:t>^𝑛▒(</a:t>
              </a:r>
              <a:r>
                <a:rPr lang="sk-SK" sz="1100" i="0">
                  <a:solidFill>
                    <a:schemeClr val="tx2"/>
                  </a:solidFill>
                  <a:latin typeface="Cambria Math" panose="02040503050406030204" pitchFamily="18" charset="0"/>
                </a:rPr>
                <a:t>𝑦_𝑖−</a:t>
              </a:r>
              <a:r>
                <a:rPr lang="sk-SK" sz="1100" b="0" i="0">
                  <a:solidFill>
                    <a:schemeClr val="tx2"/>
                  </a:solidFill>
                  <a:latin typeface="Cambria Math" panose="02040503050406030204" pitchFamily="18" charset="0"/>
                </a:rPr>
                <a:t>𝑦 ̅ )^</a:t>
              </a:r>
              <a:r>
                <a:rPr lang="sk-SK" sz="1100" i="0">
                  <a:solidFill>
                    <a:schemeClr val="tx2"/>
                  </a:solidFill>
                  <a:latin typeface="Cambria Math" panose="02040503050406030204" pitchFamily="18" charset="0"/>
                </a:rPr>
                <a:t>2 </a:t>
              </a:r>
              <a:r>
                <a:rPr lang="sk-SK" sz="1100" b="0" i="0">
                  <a:solidFill>
                    <a:schemeClr val="tx2"/>
                  </a:solidFill>
                  <a:latin typeface="Cambria Math" panose="02040503050406030204" pitchFamily="18" charset="0"/>
                </a:rPr>
                <a:t>=</a:t>
              </a:r>
              <a:r>
                <a:rPr lang="sk-SK" sz="1100" i="0">
                  <a:solidFill>
                    <a:schemeClr val="tx2"/>
                  </a:solidFill>
                  <a:latin typeface="Cambria Math" panose="02040503050406030204" pitchFamily="18" charset="0"/>
                </a:rPr>
                <a:t>∑1_(</a:t>
              </a:r>
              <a:r>
                <a:rPr lang="sk-SK" sz="1100" i="0">
                  <a:solidFill>
                    <a:schemeClr val="tx2"/>
                  </a:solidFill>
                  <a:latin typeface="Cambria Math"/>
                </a:rPr>
                <a:t>𝑖=1</a:t>
              </a:r>
              <a:r>
                <a:rPr lang="sk-SK" sz="1100" i="0">
                  <a:solidFill>
                    <a:schemeClr val="tx2"/>
                  </a:solidFill>
                  <a:latin typeface="Cambria Math" panose="02040503050406030204" pitchFamily="18" charset="0"/>
                </a:rPr>
                <a:t>)^𝑛▒(𝑦_𝑖−𝑦 ̂_</a:t>
              </a:r>
              <a:r>
                <a:rPr lang="sk-SK" sz="1100" i="0">
                  <a:solidFill>
                    <a:schemeClr val="tx2"/>
                  </a:solidFill>
                  <a:latin typeface="Cambria Math"/>
                </a:rPr>
                <a:t>𝑖</a:t>
              </a:r>
              <a:r>
                <a:rPr lang="sk-SK" sz="1100" i="0">
                  <a:solidFill>
                    <a:schemeClr val="tx2"/>
                  </a:solidFill>
                  <a:latin typeface="Cambria Math" panose="02040503050406030204" pitchFamily="18" charset="0"/>
                </a:rPr>
                <a:t> )^2 </a:t>
              </a:r>
              <a:r>
                <a:rPr lang="sk-SK" sz="1100" b="0" i="0">
                  <a:solidFill>
                    <a:schemeClr val="tx2"/>
                  </a:solidFill>
                  <a:latin typeface="Cambria Math" panose="02040503050406030204" pitchFamily="18" charset="0"/>
                </a:rPr>
                <a:t>+</a:t>
              </a:r>
              <a:r>
                <a:rPr lang="sk-SK" sz="1100" i="0">
                  <a:solidFill>
                    <a:schemeClr val="tx2"/>
                  </a:solidFill>
                  <a:latin typeface="Cambria Math" panose="02040503050406030204" pitchFamily="18" charset="0"/>
                </a:rPr>
                <a:t>∑1_(</a:t>
              </a:r>
              <a:r>
                <a:rPr lang="sk-SK" sz="1100" i="0">
                  <a:solidFill>
                    <a:schemeClr val="tx2"/>
                  </a:solidFill>
                  <a:latin typeface="Cambria Math"/>
                </a:rPr>
                <a:t>𝑖=1</a:t>
              </a:r>
              <a:r>
                <a:rPr lang="sk-SK" sz="1100" i="0">
                  <a:solidFill>
                    <a:schemeClr val="tx2"/>
                  </a:solidFill>
                  <a:latin typeface="Cambria Math" panose="02040503050406030204" pitchFamily="18" charset="0"/>
                </a:rPr>
                <a:t>)^𝑛▒((</a:t>
              </a:r>
              <a:r>
                <a:rPr lang="sk-SK" sz="1100" i="0">
                  <a:solidFill>
                    <a:schemeClr val="tx2"/>
                  </a:solidFill>
                  <a:latin typeface="Cambria Math"/>
                </a:rPr>
                <a:t>𝑦</a:t>
              </a:r>
              <a:r>
                <a:rPr lang="sk-SK" sz="1100" i="0">
                  <a:solidFill>
                    <a:schemeClr val="tx2"/>
                  </a:solidFill>
                  <a:latin typeface="Cambria Math" panose="02040503050406030204" pitchFamily="18" charset="0"/>
                </a:rPr>
                <a:t>_</a:t>
              </a:r>
              <a:r>
                <a:rPr lang="sk-SK" sz="1100" i="0">
                  <a:solidFill>
                    <a:schemeClr val="tx2"/>
                  </a:solidFill>
                  <a:latin typeface="Cambria Math"/>
                </a:rPr>
                <a:t>𝑖</a:t>
              </a:r>
              <a:r>
                <a:rPr lang="sk-SK" sz="1100" i="0">
                  <a:solidFill>
                    <a:schemeClr val="tx2"/>
                  </a:solidFill>
                  <a:latin typeface="Cambria Math" panose="02040503050406030204" pitchFamily="18" charset="0"/>
                </a:rPr>
                <a:t> ) ̂−𝑦 ̅ )^</a:t>
              </a:r>
              <a:r>
                <a:rPr lang="sk-SK" sz="1100" i="0">
                  <a:solidFill>
                    <a:schemeClr val="tx2"/>
                  </a:solidFill>
                  <a:latin typeface="Cambria Math"/>
                </a:rPr>
                <a:t>2</a:t>
              </a:r>
              <a:r>
                <a:rPr lang="sk-SK" sz="1100" i="0">
                  <a:solidFill>
                    <a:schemeClr val="tx2"/>
                  </a:solidFill>
                  <a:latin typeface="Cambria Math" panose="02040503050406030204" pitchFamily="18" charset="0"/>
                </a:rPr>
                <a:t> </a:t>
              </a:r>
              <a:endParaRPr lang="sk-SK" sz="1100">
                <a:solidFill>
                  <a:schemeClr val="tx2"/>
                </a:solidFill>
              </a:endParaRPr>
            </a:p>
            <a:p>
              <a:endParaRPr lang="sk-SK">
                <a:solidFill>
                  <a:schemeClr val="tx2"/>
                </a:solidFill>
              </a:endParaRPr>
            </a:p>
          </xdr:txBody>
        </xdr:sp>
      </mc:Fallback>
    </mc:AlternateContent>
    <xdr:clientData/>
  </xdr:twoCellAnchor>
  <xdr:twoCellAnchor>
    <xdr:from>
      <xdr:col>3</xdr:col>
      <xdr:colOff>381000</xdr:colOff>
      <xdr:row>52</xdr:row>
      <xdr:rowOff>95250</xdr:rowOff>
    </xdr:from>
    <xdr:to>
      <xdr:col>11</xdr:col>
      <xdr:colOff>520774</xdr:colOff>
      <xdr:row>55</xdr:row>
      <xdr:rowOff>117118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Obdĺžnik 9"/>
            <xdr:cNvSpPr/>
          </xdr:nvSpPr>
          <xdr:spPr>
            <a:xfrm>
              <a:off x="2838450" y="10086975"/>
              <a:ext cx="7674049" cy="593368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sk-SK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limLoc m:val="undOvr"/>
                        <m:ctrlPr>
                          <a:rPr lang="sk-SK" sz="1100" i="1">
                            <a:solidFill>
                              <a:schemeClr val="tx2"/>
                            </a:solidFill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a:rPr lang="sk-SK" sz="1100" i="1">
                            <a:solidFill>
                              <a:schemeClr val="tx2"/>
                            </a:solidFill>
                            <a:latin typeface="Cambria Math" panose="02040503050406030204" pitchFamily="18" charset="0"/>
                          </a:rPr>
                          <m:t>𝑖</m:t>
                        </m:r>
                        <m:r>
                          <a:rPr lang="sk-SK" sz="1100" i="1">
                            <a:solidFill>
                              <a:schemeClr val="tx2"/>
                            </a:solidFill>
                            <a:latin typeface="Cambria Math" panose="02040503050406030204" pitchFamily="18" charset="0"/>
                          </a:rPr>
                          <m:t>=1</m:t>
                        </m:r>
                      </m:sub>
                      <m:sup>
                        <m:r>
                          <a:rPr lang="sk-SK" sz="1100" i="1">
                            <a:solidFill>
                              <a:schemeClr val="tx2"/>
                            </a:solidFill>
                            <a:latin typeface="Cambria Math" panose="02040503050406030204" pitchFamily="18" charset="0"/>
                          </a:rPr>
                          <m:t>𝑚</m:t>
                        </m:r>
                      </m:sup>
                      <m:e>
                        <m:nary>
                          <m:naryPr>
                            <m:chr m:val="∑"/>
                            <m:limLoc m:val="undOvr"/>
                            <m:ctrlPr>
                              <a:rPr lang="sk-SK" sz="1100" i="1">
                                <a:solidFill>
                                  <a:schemeClr val="tx2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naryPr>
                          <m:sub>
                            <m:r>
                              <a:rPr lang="sk-SK" sz="1100" i="1">
                                <a:solidFill>
                                  <a:schemeClr val="tx2"/>
                                </a:solidFill>
                                <a:latin typeface="Cambria Math" panose="02040503050406030204" pitchFamily="18" charset="0"/>
                              </a:rPr>
                              <m:t>𝑗</m:t>
                            </m:r>
                            <m:r>
                              <a:rPr lang="sk-SK" sz="1100" i="1">
                                <a:solidFill>
                                  <a:schemeClr val="tx2"/>
                                </a:solidFill>
                                <a:latin typeface="Cambria Math" panose="02040503050406030204" pitchFamily="18" charset="0"/>
                              </a:rPr>
                              <m:t>=1</m:t>
                            </m:r>
                          </m:sub>
                          <m:sup>
                            <m:r>
                              <a:rPr lang="sk-SK" sz="1100" i="1">
                                <a:solidFill>
                                  <a:schemeClr val="tx2"/>
                                </a:solidFill>
                                <a:latin typeface="Cambria Math" panose="02040503050406030204" pitchFamily="18" charset="0"/>
                              </a:rPr>
                              <m:t>𝑛𝑖</m:t>
                            </m:r>
                          </m:sup>
                          <m:e>
                            <m:sSup>
                              <m:sSupPr>
                                <m:ctrlPr>
                                  <a:rPr lang="sk-SK" sz="1100" i="1">
                                    <a:solidFill>
                                      <a:schemeClr val="tx2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d>
                                  <m:dPr>
                                    <m:ctrlPr>
                                      <a:rPr lang="sk-SK" sz="1100" i="1">
                                        <a:solidFill>
                                          <a:schemeClr val="tx2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sSub>
                                      <m:sSubPr>
                                        <m:ctrlPr>
                                          <a:rPr lang="sk-SK" sz="1100" i="1">
                                            <a:solidFill>
                                              <a:schemeClr val="tx2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sk-SK" sz="1100" i="1">
                                            <a:solidFill>
                                              <a:schemeClr val="tx2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  <m:t>𝑦</m:t>
                                        </m:r>
                                      </m:e>
                                      <m:sub>
                                        <m:r>
                                          <a:rPr lang="sk-SK" sz="1100" i="1">
                                            <a:solidFill>
                                              <a:schemeClr val="tx2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  <m:t>𝑖𝑗</m:t>
                                        </m:r>
                                      </m:sub>
                                    </m:sSub>
                                    <m:r>
                                      <a:rPr lang="sk-SK" sz="1100" i="1">
                                        <a:solidFill>
                                          <a:schemeClr val="tx2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−</m:t>
                                    </m:r>
                                    <m:acc>
                                      <m:accPr>
                                        <m:chr m:val="̂"/>
                                        <m:ctrlPr>
                                          <a:rPr lang="sk-SK" sz="1100" i="1">
                                            <a:solidFill>
                                              <a:schemeClr val="tx2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accPr>
                                      <m:e>
                                        <m:sSub>
                                          <m:sSubPr>
                                            <m:ctrlPr>
                                              <a:rPr lang="sk-SK" sz="1100" i="1">
                                                <a:solidFill>
                                                  <a:schemeClr val="tx2"/>
                                                </a:solidFill>
                                                <a:latin typeface="Cambria Math" panose="02040503050406030204" pitchFamily="18" charset="0"/>
                                              </a:rPr>
                                            </m:ctrlPr>
                                          </m:sSubPr>
                                          <m:e>
                                            <m:r>
                                              <a:rPr lang="sk-SK" sz="1100" i="1">
                                                <a:solidFill>
                                                  <a:schemeClr val="tx2"/>
                                                </a:solidFill>
                                                <a:latin typeface="Cambria Math" panose="02040503050406030204" pitchFamily="18" charset="0"/>
                                              </a:rPr>
                                              <m:t>𝑦</m:t>
                                            </m:r>
                                          </m:e>
                                          <m:sub>
                                            <m:r>
                                              <a:rPr lang="sk-SK" sz="1100" i="1">
                                                <a:solidFill>
                                                  <a:schemeClr val="tx2"/>
                                                </a:solidFill>
                                                <a:latin typeface="Cambria Math" panose="02040503050406030204" pitchFamily="18" charset="0"/>
                                              </a:rPr>
                                              <m:t>𝑖</m:t>
                                            </m:r>
                                          </m:sub>
                                        </m:sSub>
                                      </m:e>
                                    </m:acc>
                                  </m:e>
                                </m:d>
                              </m:e>
                              <m:sup>
                                <m:r>
                                  <a:rPr lang="sk-SK" sz="1100" i="1">
                                    <a:solidFill>
                                      <a:schemeClr val="tx2"/>
                                    </a:solidFill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p>
                            <m:r>
                              <a:rPr lang="sk-SK" sz="1100" i="1">
                                <a:solidFill>
                                  <a:schemeClr val="tx2"/>
                                </a:solidFill>
                                <a:latin typeface="Cambria Math" panose="02040503050406030204" pitchFamily="18" charset="0"/>
                              </a:rPr>
                              <m:t>=</m:t>
                            </m:r>
                          </m:e>
                        </m:nary>
                      </m:e>
                    </m:nary>
                    <m:nary>
                      <m:naryPr>
                        <m:chr m:val="∑"/>
                        <m:limLoc m:val="undOvr"/>
                        <m:ctrlPr>
                          <a:rPr lang="sk-SK" sz="1100" i="1">
                            <a:solidFill>
                              <a:schemeClr val="tx2"/>
                            </a:solidFill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a:rPr lang="sk-SK" sz="1100" i="1">
                            <a:solidFill>
                              <a:schemeClr val="tx2"/>
                            </a:solidFill>
                            <a:latin typeface="Cambria Math" panose="02040503050406030204" pitchFamily="18" charset="0"/>
                          </a:rPr>
                          <m:t>𝑖</m:t>
                        </m:r>
                        <m:r>
                          <a:rPr lang="sk-SK" sz="1100" i="1">
                            <a:solidFill>
                              <a:schemeClr val="tx2"/>
                            </a:solidFill>
                            <a:latin typeface="Cambria Math" panose="02040503050406030204" pitchFamily="18" charset="0"/>
                          </a:rPr>
                          <m:t>=1</m:t>
                        </m:r>
                      </m:sub>
                      <m:sup>
                        <m:r>
                          <a:rPr lang="sk-SK" sz="1100" i="1">
                            <a:solidFill>
                              <a:schemeClr val="tx2"/>
                            </a:solidFill>
                            <a:latin typeface="Cambria Math" panose="02040503050406030204" pitchFamily="18" charset="0"/>
                          </a:rPr>
                          <m:t>𝑚</m:t>
                        </m:r>
                      </m:sup>
                      <m:e>
                        <m:nary>
                          <m:naryPr>
                            <m:chr m:val="∑"/>
                            <m:limLoc m:val="undOvr"/>
                            <m:ctrlPr>
                              <a:rPr lang="sk-SK" sz="1100" i="1">
                                <a:solidFill>
                                  <a:schemeClr val="tx2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naryPr>
                          <m:sub>
                            <m:r>
                              <a:rPr lang="sk-SK" sz="1100" i="1">
                                <a:solidFill>
                                  <a:schemeClr val="tx2"/>
                                </a:solidFill>
                                <a:latin typeface="Cambria Math" panose="02040503050406030204" pitchFamily="18" charset="0"/>
                              </a:rPr>
                              <m:t>𝑗</m:t>
                            </m:r>
                            <m:r>
                              <a:rPr lang="sk-SK" sz="1100" i="1">
                                <a:solidFill>
                                  <a:schemeClr val="tx2"/>
                                </a:solidFill>
                                <a:latin typeface="Cambria Math" panose="02040503050406030204" pitchFamily="18" charset="0"/>
                              </a:rPr>
                              <m:t>=1</m:t>
                            </m:r>
                          </m:sub>
                          <m:sup>
                            <m:r>
                              <a:rPr lang="sk-SK" sz="1100" i="1">
                                <a:solidFill>
                                  <a:schemeClr val="tx2"/>
                                </a:solidFill>
                                <a:latin typeface="Cambria Math" panose="02040503050406030204" pitchFamily="18" charset="0"/>
                              </a:rPr>
                              <m:t>𝑛𝑖</m:t>
                            </m:r>
                          </m:sup>
                          <m:e>
                            <m:sSup>
                              <m:sSupPr>
                                <m:ctrlPr>
                                  <a:rPr lang="sk-SK" sz="1100" i="1">
                                    <a:solidFill>
                                      <a:schemeClr val="tx2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d>
                                  <m:dPr>
                                    <m:ctrlPr>
                                      <a:rPr lang="sk-SK" sz="1100" i="1">
                                        <a:solidFill>
                                          <a:schemeClr val="tx2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sSub>
                                      <m:sSubPr>
                                        <m:ctrlPr>
                                          <a:rPr lang="sk-SK" sz="1100" i="1">
                                            <a:solidFill>
                                              <a:schemeClr val="tx2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sk-SK" sz="1100" i="1">
                                            <a:solidFill>
                                              <a:schemeClr val="tx2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  <m:t>𝑦</m:t>
                                        </m:r>
                                      </m:e>
                                      <m:sub>
                                        <m:r>
                                          <a:rPr lang="sk-SK" sz="1100" i="1">
                                            <a:solidFill>
                                              <a:schemeClr val="tx2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  <m:t>𝑖𝑗</m:t>
                                        </m:r>
                                      </m:sub>
                                    </m:sSub>
                                    <m:r>
                                      <a:rPr lang="sk-SK" sz="1100" i="1">
                                        <a:solidFill>
                                          <a:schemeClr val="tx2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−</m:t>
                                    </m:r>
                                    <m:acc>
                                      <m:accPr>
                                        <m:chr m:val="̅"/>
                                        <m:ctrlPr>
                                          <a:rPr lang="sk-SK" sz="1100" i="1">
                                            <a:solidFill>
                                              <a:schemeClr val="tx2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accPr>
                                      <m:e>
                                        <m:sSub>
                                          <m:sSubPr>
                                            <m:ctrlPr>
                                              <a:rPr lang="sk-SK" sz="1100" i="1">
                                                <a:solidFill>
                                                  <a:schemeClr val="tx2"/>
                                                </a:solidFill>
                                                <a:latin typeface="Cambria Math" panose="02040503050406030204" pitchFamily="18" charset="0"/>
                                              </a:rPr>
                                            </m:ctrlPr>
                                          </m:sSubPr>
                                          <m:e>
                                            <m:r>
                                              <a:rPr lang="sk-SK" sz="1100" i="1">
                                                <a:solidFill>
                                                  <a:schemeClr val="tx2"/>
                                                </a:solidFill>
                                                <a:latin typeface="Cambria Math" panose="02040503050406030204" pitchFamily="18" charset="0"/>
                                              </a:rPr>
                                              <m:t>𝑦</m:t>
                                            </m:r>
                                          </m:e>
                                          <m:sub>
                                            <m:r>
                                              <a:rPr lang="sk-SK" sz="1100" i="1">
                                                <a:solidFill>
                                                  <a:schemeClr val="tx2"/>
                                                </a:solidFill>
                                                <a:latin typeface="Cambria Math" panose="02040503050406030204" pitchFamily="18" charset="0"/>
                                              </a:rPr>
                                              <m:t>𝑖</m:t>
                                            </m:r>
                                          </m:sub>
                                        </m:sSub>
                                      </m:e>
                                    </m:acc>
                                  </m:e>
                                </m:d>
                              </m:e>
                              <m:sup>
                                <m:r>
                                  <a:rPr lang="sk-SK" sz="1100" i="1">
                                    <a:solidFill>
                                      <a:schemeClr val="tx2"/>
                                    </a:solidFill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p>
                            <m:r>
                              <a:rPr lang="sk-SK" sz="1100" i="1">
                                <a:solidFill>
                                  <a:schemeClr val="tx2"/>
                                </a:solidFill>
                                <a:latin typeface="Cambria Math" panose="02040503050406030204" pitchFamily="18" charset="0"/>
                              </a:rPr>
                              <m:t>+</m:t>
                            </m:r>
                          </m:e>
                        </m:nary>
                      </m:e>
                    </m:nary>
                    <m:nary>
                      <m:naryPr>
                        <m:chr m:val="∑"/>
                        <m:limLoc m:val="undOvr"/>
                        <m:ctrlPr>
                          <a:rPr lang="sk-SK" sz="1100" i="1">
                            <a:solidFill>
                              <a:schemeClr val="tx2"/>
                            </a:solidFill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a:rPr lang="sk-SK" sz="1100" i="1">
                            <a:solidFill>
                              <a:schemeClr val="tx2"/>
                            </a:solidFill>
                            <a:latin typeface="Cambria Math"/>
                          </a:rPr>
                          <m:t>𝑖</m:t>
                        </m:r>
                        <m:r>
                          <a:rPr lang="sk-SK" sz="1100" i="1">
                            <a:solidFill>
                              <a:schemeClr val="tx2"/>
                            </a:solidFill>
                            <a:latin typeface="Cambria Math"/>
                          </a:rPr>
                          <m:t>=1</m:t>
                        </m:r>
                      </m:sub>
                      <m:sup>
                        <m:r>
                          <a:rPr lang="sk-SK" sz="1100" i="1">
                            <a:solidFill>
                              <a:schemeClr val="tx2"/>
                            </a:solidFill>
                            <a:latin typeface="Cambria Math"/>
                          </a:rPr>
                          <m:t>𝑚</m:t>
                        </m:r>
                      </m:sup>
                      <m:e>
                        <m:nary>
                          <m:naryPr>
                            <m:chr m:val="∑"/>
                            <m:limLoc m:val="undOvr"/>
                            <m:ctrlPr>
                              <a:rPr lang="sk-SK" sz="1100" i="1">
                                <a:solidFill>
                                  <a:schemeClr val="tx2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naryPr>
                          <m:sub>
                            <m:r>
                              <a:rPr lang="sk-SK" sz="1100" i="1">
                                <a:solidFill>
                                  <a:schemeClr val="tx2"/>
                                </a:solidFill>
                                <a:latin typeface="Cambria Math"/>
                              </a:rPr>
                              <m:t>𝑗</m:t>
                            </m:r>
                            <m:r>
                              <a:rPr lang="sk-SK" sz="1100" i="1">
                                <a:solidFill>
                                  <a:schemeClr val="tx2"/>
                                </a:solidFill>
                                <a:latin typeface="Cambria Math"/>
                              </a:rPr>
                              <m:t>=1</m:t>
                            </m:r>
                          </m:sub>
                          <m:sup>
                            <m:r>
                              <a:rPr lang="sk-SK" sz="1100" i="1">
                                <a:solidFill>
                                  <a:schemeClr val="tx2"/>
                                </a:solidFill>
                                <a:latin typeface="Cambria Math"/>
                              </a:rPr>
                              <m:t>𝑛𝑖</m:t>
                            </m:r>
                          </m:sup>
                          <m:e>
                            <m:sSup>
                              <m:sSupPr>
                                <m:ctrlPr>
                                  <a:rPr lang="sk-SK" sz="1100" i="1">
                                    <a:solidFill>
                                      <a:schemeClr val="tx2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d>
                                  <m:dPr>
                                    <m:ctrlPr>
                                      <a:rPr lang="sk-SK" sz="1100" i="1">
                                        <a:solidFill>
                                          <a:schemeClr val="tx2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acc>
                                      <m:accPr>
                                        <m:chr m:val="̅"/>
                                        <m:ctrlPr>
                                          <a:rPr lang="sk-SK" sz="1100" i="1">
                                            <a:solidFill>
                                              <a:schemeClr val="tx2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accPr>
                                      <m:e>
                                        <m:sSub>
                                          <m:sSubPr>
                                            <m:ctrlPr>
                                              <a:rPr lang="sk-SK" sz="1100" i="1">
                                                <a:solidFill>
                                                  <a:schemeClr val="tx2"/>
                                                </a:solidFill>
                                                <a:latin typeface="Cambria Math" panose="02040503050406030204" pitchFamily="18" charset="0"/>
                                              </a:rPr>
                                            </m:ctrlPr>
                                          </m:sSubPr>
                                          <m:e>
                                            <m:r>
                                              <a:rPr lang="sk-SK" sz="1100" i="1">
                                                <a:solidFill>
                                                  <a:schemeClr val="tx2"/>
                                                </a:solidFill>
                                                <a:latin typeface="Cambria Math"/>
                                              </a:rPr>
                                              <m:t>𝑦</m:t>
                                            </m:r>
                                          </m:e>
                                          <m:sub>
                                            <m:r>
                                              <a:rPr lang="sk-SK" sz="1100" i="1">
                                                <a:solidFill>
                                                  <a:schemeClr val="tx2"/>
                                                </a:solidFill>
                                                <a:latin typeface="Cambria Math"/>
                                              </a:rPr>
                                              <m:t>𝑖</m:t>
                                            </m:r>
                                          </m:sub>
                                        </m:sSub>
                                      </m:e>
                                    </m:acc>
                                    <m:r>
                                      <a:rPr lang="sk-SK" sz="1100" i="1">
                                        <a:solidFill>
                                          <a:schemeClr val="tx2"/>
                                        </a:solidFill>
                                        <a:latin typeface="Cambria Math"/>
                                      </a:rPr>
                                      <m:t>−</m:t>
                                    </m:r>
                                    <m:acc>
                                      <m:accPr>
                                        <m:chr m:val="̂"/>
                                        <m:ctrlPr>
                                          <a:rPr lang="sk-SK" sz="1100" i="1">
                                            <a:solidFill>
                                              <a:schemeClr val="tx2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accPr>
                                      <m:e>
                                        <m:sSub>
                                          <m:sSubPr>
                                            <m:ctrlPr>
                                              <a:rPr lang="sk-SK" sz="1100" i="1">
                                                <a:solidFill>
                                                  <a:schemeClr val="tx2"/>
                                                </a:solidFill>
                                                <a:latin typeface="Cambria Math" panose="02040503050406030204" pitchFamily="18" charset="0"/>
                                              </a:rPr>
                                            </m:ctrlPr>
                                          </m:sSubPr>
                                          <m:e>
                                            <m:r>
                                              <a:rPr lang="sk-SK" sz="1100" i="1">
                                                <a:solidFill>
                                                  <a:schemeClr val="tx2"/>
                                                </a:solidFill>
                                                <a:latin typeface="Cambria Math"/>
                                              </a:rPr>
                                              <m:t>𝑦</m:t>
                                            </m:r>
                                          </m:e>
                                          <m:sub>
                                            <m:r>
                                              <a:rPr lang="sk-SK" sz="1100" i="1">
                                                <a:solidFill>
                                                  <a:schemeClr val="tx2"/>
                                                </a:solidFill>
                                                <a:latin typeface="Cambria Math"/>
                                              </a:rPr>
                                              <m:t>𝑖</m:t>
                                            </m:r>
                                          </m:sub>
                                        </m:sSub>
                                      </m:e>
                                    </m:acc>
                                  </m:e>
                                </m:d>
                              </m:e>
                              <m:sup>
                                <m:r>
                                  <a:rPr lang="sk-SK" sz="1100" i="1">
                                    <a:solidFill>
                                      <a:schemeClr val="tx2"/>
                                    </a:solidFill>
                                    <a:latin typeface="Cambria Math"/>
                                  </a:rPr>
                                  <m:t>2</m:t>
                                </m:r>
                              </m:sup>
                            </m:sSup>
                          </m:e>
                        </m:nary>
                      </m:e>
                    </m:nary>
                  </m:oMath>
                </m:oMathPara>
              </a14:m>
              <a:endParaRPr lang="sk-SK" sz="1100">
                <a:solidFill>
                  <a:schemeClr val="tx2"/>
                </a:solidFill>
              </a:endParaRPr>
            </a:p>
          </xdr:txBody>
        </xdr:sp>
      </mc:Choice>
      <mc:Fallback xmlns="">
        <xdr:sp macro="" textlink="">
          <xdr:nvSpPr>
            <xdr:cNvPr id="10" name="Obdĺžnik 9"/>
            <xdr:cNvSpPr/>
          </xdr:nvSpPr>
          <xdr:spPr>
            <a:xfrm>
              <a:off x="2838450" y="10086975"/>
              <a:ext cx="7674049" cy="593368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sk-SK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sk-SK" sz="1100" i="0">
                  <a:solidFill>
                    <a:schemeClr val="tx2"/>
                  </a:solidFill>
                  <a:latin typeface="Cambria Math" panose="02040503050406030204" pitchFamily="18" charset="0"/>
                </a:rPr>
                <a:t>∑1_(𝑖=1)^𝑚▒∑1_(𝑗=1)^𝑛𝑖▒〖(𝑦_𝑖𝑗−(𝑦_𝑖 ) ̂ )^2=〗 ∑1_(𝑖=1)^𝑚▒∑1_(𝑗=1)^𝑛𝑖▒〖(𝑦_𝑖𝑗−(𝑦_𝑖 ) ̅ )^2+〗 ∑1_(</a:t>
              </a:r>
              <a:r>
                <a:rPr lang="sk-SK" sz="1100" i="0">
                  <a:solidFill>
                    <a:schemeClr val="tx2"/>
                  </a:solidFill>
                  <a:latin typeface="Cambria Math"/>
                </a:rPr>
                <a:t>𝑖=1</a:t>
              </a:r>
              <a:r>
                <a:rPr lang="sk-SK" sz="1100" i="0">
                  <a:solidFill>
                    <a:schemeClr val="tx2"/>
                  </a:solidFill>
                  <a:latin typeface="Cambria Math" panose="02040503050406030204" pitchFamily="18" charset="0"/>
                </a:rPr>
                <a:t>)^</a:t>
              </a:r>
              <a:r>
                <a:rPr lang="sk-SK" sz="1100" i="0">
                  <a:solidFill>
                    <a:schemeClr val="tx2"/>
                  </a:solidFill>
                  <a:latin typeface="Cambria Math"/>
                </a:rPr>
                <a:t>𝑚</a:t>
              </a:r>
              <a:r>
                <a:rPr lang="sk-SK" sz="1100" i="0">
                  <a:solidFill>
                    <a:schemeClr val="tx2"/>
                  </a:solidFill>
                  <a:latin typeface="Cambria Math" panose="02040503050406030204" pitchFamily="18" charset="0"/>
                </a:rPr>
                <a:t>▒∑1_(</a:t>
              </a:r>
              <a:r>
                <a:rPr lang="sk-SK" sz="1100" i="0">
                  <a:solidFill>
                    <a:schemeClr val="tx2"/>
                  </a:solidFill>
                  <a:latin typeface="Cambria Math"/>
                </a:rPr>
                <a:t>𝑗=1</a:t>
              </a:r>
              <a:r>
                <a:rPr lang="sk-SK" sz="1100" i="0">
                  <a:solidFill>
                    <a:schemeClr val="tx2"/>
                  </a:solidFill>
                  <a:latin typeface="Cambria Math" panose="02040503050406030204" pitchFamily="18" charset="0"/>
                </a:rPr>
                <a:t>)^</a:t>
              </a:r>
              <a:r>
                <a:rPr lang="sk-SK" sz="1100" i="0">
                  <a:solidFill>
                    <a:schemeClr val="tx2"/>
                  </a:solidFill>
                  <a:latin typeface="Cambria Math"/>
                </a:rPr>
                <a:t>𝑛𝑖</a:t>
              </a:r>
              <a:r>
                <a:rPr lang="sk-SK" sz="1100" i="0">
                  <a:solidFill>
                    <a:schemeClr val="tx2"/>
                  </a:solidFill>
                  <a:latin typeface="Cambria Math" panose="02040503050406030204" pitchFamily="18" charset="0"/>
                </a:rPr>
                <a:t>▒((</a:t>
              </a:r>
              <a:r>
                <a:rPr lang="sk-SK" sz="1100" i="0">
                  <a:solidFill>
                    <a:schemeClr val="tx2"/>
                  </a:solidFill>
                  <a:latin typeface="Cambria Math"/>
                </a:rPr>
                <a:t>𝑦</a:t>
              </a:r>
              <a:r>
                <a:rPr lang="sk-SK" sz="1100" i="0">
                  <a:solidFill>
                    <a:schemeClr val="tx2"/>
                  </a:solidFill>
                  <a:latin typeface="Cambria Math" panose="02040503050406030204" pitchFamily="18" charset="0"/>
                </a:rPr>
                <a:t>_</a:t>
              </a:r>
              <a:r>
                <a:rPr lang="sk-SK" sz="1100" i="0">
                  <a:solidFill>
                    <a:schemeClr val="tx2"/>
                  </a:solidFill>
                  <a:latin typeface="Cambria Math"/>
                </a:rPr>
                <a:t>𝑖</a:t>
              </a:r>
              <a:r>
                <a:rPr lang="sk-SK" sz="1100" i="0">
                  <a:solidFill>
                    <a:schemeClr val="tx2"/>
                  </a:solidFill>
                  <a:latin typeface="Cambria Math" panose="02040503050406030204" pitchFamily="18" charset="0"/>
                </a:rPr>
                <a:t> ) ̅</a:t>
              </a:r>
              <a:r>
                <a:rPr lang="sk-SK" sz="1100" i="0">
                  <a:solidFill>
                    <a:schemeClr val="tx2"/>
                  </a:solidFill>
                  <a:latin typeface="Cambria Math"/>
                </a:rPr>
                <a:t>−</a:t>
              </a:r>
              <a:r>
                <a:rPr lang="sk-SK" sz="1100" i="0">
                  <a:solidFill>
                    <a:schemeClr val="tx2"/>
                  </a:solidFill>
                  <a:latin typeface="Cambria Math" panose="02040503050406030204" pitchFamily="18" charset="0"/>
                </a:rPr>
                <a:t>(</a:t>
              </a:r>
              <a:r>
                <a:rPr lang="sk-SK" sz="1100" i="0">
                  <a:solidFill>
                    <a:schemeClr val="tx2"/>
                  </a:solidFill>
                  <a:latin typeface="Cambria Math"/>
                </a:rPr>
                <a:t>𝑦</a:t>
              </a:r>
              <a:r>
                <a:rPr lang="sk-SK" sz="1100" i="0">
                  <a:solidFill>
                    <a:schemeClr val="tx2"/>
                  </a:solidFill>
                  <a:latin typeface="Cambria Math" panose="02040503050406030204" pitchFamily="18" charset="0"/>
                </a:rPr>
                <a:t>_</a:t>
              </a:r>
              <a:r>
                <a:rPr lang="sk-SK" sz="1100" i="0">
                  <a:solidFill>
                    <a:schemeClr val="tx2"/>
                  </a:solidFill>
                  <a:latin typeface="Cambria Math"/>
                </a:rPr>
                <a:t>𝑖</a:t>
              </a:r>
              <a:r>
                <a:rPr lang="sk-SK" sz="1100" i="0">
                  <a:solidFill>
                    <a:schemeClr val="tx2"/>
                  </a:solidFill>
                  <a:latin typeface="Cambria Math" panose="02040503050406030204" pitchFamily="18" charset="0"/>
                </a:rPr>
                <a:t> ) ̂ )^</a:t>
              </a:r>
              <a:r>
                <a:rPr lang="sk-SK" sz="1100" i="0">
                  <a:solidFill>
                    <a:schemeClr val="tx2"/>
                  </a:solidFill>
                  <a:latin typeface="Cambria Math"/>
                </a:rPr>
                <a:t>2</a:t>
              </a:r>
              <a:r>
                <a:rPr lang="sk-SK" sz="1100" i="0">
                  <a:solidFill>
                    <a:schemeClr val="tx2"/>
                  </a:solidFill>
                  <a:latin typeface="Cambria Math" panose="02040503050406030204" pitchFamily="18" charset="0"/>
                </a:rPr>
                <a:t> </a:t>
              </a:r>
              <a:endParaRPr lang="sk-SK" sz="1100">
                <a:solidFill>
                  <a:schemeClr val="tx2"/>
                </a:solidFill>
              </a:endParaRPr>
            </a:p>
          </xdr:txBody>
        </xdr:sp>
      </mc:Fallback>
    </mc:AlternateContent>
    <xdr:clientData/>
  </xdr:twoCellAnchor>
  <xdr:twoCellAnchor editAs="oneCell">
    <xdr:from>
      <xdr:col>9</xdr:col>
      <xdr:colOff>209550</xdr:colOff>
      <xdr:row>68</xdr:row>
      <xdr:rowOff>57150</xdr:rowOff>
    </xdr:from>
    <xdr:to>
      <xdr:col>11</xdr:col>
      <xdr:colOff>1191062</xdr:colOff>
      <xdr:row>81</xdr:row>
      <xdr:rowOff>100061</xdr:rowOff>
    </xdr:to>
    <xdr:pic>
      <xdr:nvPicPr>
        <xdr:cNvPr id="11" name="Obrázok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486650" y="13287375"/>
          <a:ext cx="3696137" cy="2528936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</xdr:colOff>
      <xdr:row>67</xdr:row>
      <xdr:rowOff>133350</xdr:rowOff>
    </xdr:from>
    <xdr:to>
      <xdr:col>16</xdr:col>
      <xdr:colOff>587334</xdr:colOff>
      <xdr:row>81</xdr:row>
      <xdr:rowOff>84218</xdr:rowOff>
    </xdr:to>
    <xdr:pic>
      <xdr:nvPicPr>
        <xdr:cNvPr id="12" name="Obrázok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277600" y="13173075"/>
          <a:ext cx="3921084" cy="2627393"/>
        </a:xfrm>
        <a:prstGeom prst="rect">
          <a:avLst/>
        </a:prstGeom>
      </xdr:spPr>
    </xdr:pic>
    <xdr:clientData/>
  </xdr:twoCellAnchor>
  <xdr:twoCellAnchor editAs="oneCell">
    <xdr:from>
      <xdr:col>9</xdr:col>
      <xdr:colOff>1266825</xdr:colOff>
      <xdr:row>45</xdr:row>
      <xdr:rowOff>85725</xdr:rowOff>
    </xdr:from>
    <xdr:to>
      <xdr:col>12</xdr:col>
      <xdr:colOff>737809</xdr:colOff>
      <xdr:row>57</xdr:row>
      <xdr:rowOff>120378</xdr:rowOff>
    </xdr:to>
    <xdr:pic>
      <xdr:nvPicPr>
        <xdr:cNvPr id="13" name="Obrázok 1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543925" y="8743950"/>
          <a:ext cx="3461959" cy="2320653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762000</xdr:colOff>
      <xdr:row>45</xdr:row>
      <xdr:rowOff>76200</xdr:rowOff>
    </xdr:from>
    <xdr:to>
      <xdr:col>17</xdr:col>
      <xdr:colOff>591170</xdr:colOff>
      <xdr:row>57</xdr:row>
      <xdr:rowOff>94456</xdr:rowOff>
    </xdr:to>
    <xdr:pic>
      <xdr:nvPicPr>
        <xdr:cNvPr id="14" name="Obrázok 13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030075" y="8734425"/>
          <a:ext cx="3782045" cy="23042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MPVE_2021\cvicenia%20online%202021\streda%2015.00_16.40\MMPVE_cvicenie_regres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 1"/>
      <sheetName val="Pr.2neriešený"/>
      <sheetName val="Pr.2riešený"/>
      <sheetName val="Pr.3"/>
      <sheetName val="naklady vs vek"/>
      <sheetName val="Pr.4"/>
      <sheetName val="Pr.5"/>
      <sheetName val="Pr.6"/>
      <sheetName val="Pr.8"/>
      <sheetName val="Pr.9."/>
      <sheetName val="kvadraticka regresia"/>
      <sheetName val="linearna regresia"/>
      <sheetName val="porovnanie"/>
      <sheetName val="transformacia"/>
      <sheetName val="Lack of fit"/>
      <sheetName val="Lack of fit (2 merania) "/>
      <sheetName val="lack of fit (4 merania)"/>
    </sheetNames>
    <sheetDataSet>
      <sheetData sheetId="0"/>
      <sheetData sheetId="1"/>
      <sheetData sheetId="2"/>
      <sheetData sheetId="3"/>
      <sheetData sheetId="4"/>
      <sheetData sheetId="5">
        <row r="7">
          <cell r="B7">
            <v>1</v>
          </cell>
          <cell r="C7">
            <v>35</v>
          </cell>
        </row>
        <row r="8">
          <cell r="B8">
            <v>1</v>
          </cell>
          <cell r="C8">
            <v>12</v>
          </cell>
        </row>
        <row r="9">
          <cell r="B9">
            <v>3</v>
          </cell>
          <cell r="C9">
            <v>81</v>
          </cell>
        </row>
        <row r="10">
          <cell r="B10">
            <v>3</v>
          </cell>
          <cell r="C10">
            <v>105</v>
          </cell>
        </row>
        <row r="11">
          <cell r="B11">
            <v>5</v>
          </cell>
          <cell r="C11">
            <v>100</v>
          </cell>
        </row>
        <row r="12">
          <cell r="B12">
            <v>6</v>
          </cell>
          <cell r="C12">
            <v>125</v>
          </cell>
        </row>
        <row r="38">
          <cell r="B38">
            <v>34.247999999999998</v>
          </cell>
          <cell r="C38">
            <v>0.75200000000000244</v>
          </cell>
          <cell r="F38">
            <v>8.3333333333333339</v>
          </cell>
          <cell r="G38">
            <v>12</v>
          </cell>
        </row>
        <row r="39">
          <cell r="B39">
            <v>34.247999999999998</v>
          </cell>
          <cell r="C39">
            <v>-22.247999999999998</v>
          </cell>
          <cell r="F39">
            <v>25</v>
          </cell>
          <cell r="G39">
            <v>35</v>
          </cell>
        </row>
        <row r="40">
          <cell r="B40">
            <v>73.096000000000004</v>
          </cell>
          <cell r="C40">
            <v>7.9039999999999964</v>
          </cell>
          <cell r="F40">
            <v>41.666666666666671</v>
          </cell>
          <cell r="G40">
            <v>81</v>
          </cell>
        </row>
        <row r="41">
          <cell r="B41">
            <v>73.096000000000004</v>
          </cell>
          <cell r="C41">
            <v>31.903999999999996</v>
          </cell>
          <cell r="F41">
            <v>58.333333333333336</v>
          </cell>
          <cell r="G41">
            <v>100</v>
          </cell>
        </row>
        <row r="42">
          <cell r="B42">
            <v>111.944</v>
          </cell>
          <cell r="C42">
            <v>-11.944000000000003</v>
          </cell>
          <cell r="F42">
            <v>75</v>
          </cell>
          <cell r="G42">
            <v>105</v>
          </cell>
        </row>
        <row r="43">
          <cell r="B43">
            <v>131.36799999999999</v>
          </cell>
          <cell r="C43">
            <v>-6.367999999999995</v>
          </cell>
          <cell r="F43">
            <v>91.666666666666671</v>
          </cell>
          <cell r="G43">
            <v>125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06"/>
  <sheetViews>
    <sheetView tabSelected="1" topLeftCell="A49" workbookViewId="0">
      <selection activeCell="D18" sqref="D18"/>
    </sheetView>
  </sheetViews>
  <sheetFormatPr defaultRowHeight="15" x14ac:dyDescent="0.25"/>
  <cols>
    <col min="1" max="1" width="13" customWidth="1"/>
    <col min="2" max="2" width="12.28515625" customWidth="1"/>
    <col min="3" max="3" width="11.5703125" customWidth="1"/>
    <col min="4" max="4" width="18.7109375" customWidth="1"/>
    <col min="6" max="6" width="13.85546875" customWidth="1"/>
    <col min="7" max="7" width="10" customWidth="1"/>
    <col min="8" max="8" width="15.7109375" customWidth="1"/>
    <col min="9" max="9" width="9.5703125" customWidth="1"/>
    <col min="10" max="10" width="20.140625" customWidth="1"/>
    <col min="11" max="11" width="20.5703125" customWidth="1"/>
    <col min="12" max="12" width="19.140625" customWidth="1"/>
    <col min="13" max="13" width="22.7109375" customWidth="1"/>
  </cols>
  <sheetData>
    <row r="1" spans="1:10" x14ac:dyDescent="0.25">
      <c r="A1" t="s">
        <v>59</v>
      </c>
    </row>
    <row r="2" spans="1:10" x14ac:dyDescent="0.25">
      <c r="B2" t="s">
        <v>0</v>
      </c>
    </row>
    <row r="4" spans="1:10" x14ac:dyDescent="0.25">
      <c r="B4" s="1" t="s">
        <v>1</v>
      </c>
      <c r="C4" s="1" t="s">
        <v>2</v>
      </c>
    </row>
    <row r="5" spans="1:10" x14ac:dyDescent="0.25">
      <c r="B5" s="1" t="s">
        <v>3</v>
      </c>
      <c r="C5" s="1" t="s">
        <v>4</v>
      </c>
    </row>
    <row r="7" spans="1:10" x14ac:dyDescent="0.25">
      <c r="B7" s="1">
        <v>1</v>
      </c>
      <c r="C7" s="1">
        <v>35</v>
      </c>
    </row>
    <row r="8" spans="1:10" x14ac:dyDescent="0.25">
      <c r="B8" s="1">
        <v>1</v>
      </c>
      <c r="C8" s="1">
        <v>12</v>
      </c>
    </row>
    <row r="9" spans="1:10" x14ac:dyDescent="0.25">
      <c r="B9" s="1">
        <v>3</v>
      </c>
      <c r="C9" s="1">
        <v>81</v>
      </c>
    </row>
    <row r="10" spans="1:10" x14ac:dyDescent="0.25">
      <c r="B10" s="1">
        <v>3</v>
      </c>
      <c r="C10" s="1">
        <v>105</v>
      </c>
    </row>
    <row r="11" spans="1:10" x14ac:dyDescent="0.25">
      <c r="B11" s="1">
        <v>5</v>
      </c>
      <c r="C11" s="1">
        <v>100</v>
      </c>
    </row>
    <row r="12" spans="1:10" x14ac:dyDescent="0.25">
      <c r="B12" s="1">
        <v>6</v>
      </c>
      <c r="C12" s="1">
        <v>125</v>
      </c>
    </row>
    <row r="14" spans="1:10" x14ac:dyDescent="0.25">
      <c r="A14" t="s">
        <v>5</v>
      </c>
    </row>
    <row r="15" spans="1:10" ht="15.75" thickBot="1" x14ac:dyDescent="0.3">
      <c r="J15" s="2"/>
    </row>
    <row r="16" spans="1:10" x14ac:dyDescent="0.25">
      <c r="A16" s="3" t="s">
        <v>6</v>
      </c>
      <c r="B16" s="3"/>
      <c r="J16" s="2"/>
    </row>
    <row r="17" spans="1:10" x14ac:dyDescent="0.25">
      <c r="A17" s="4" t="s">
        <v>7</v>
      </c>
      <c r="B17" s="4">
        <v>0.90395240285938094</v>
      </c>
      <c r="J17" s="2"/>
    </row>
    <row r="18" spans="1:10" x14ac:dyDescent="0.25">
      <c r="A18" s="4" t="s">
        <v>8</v>
      </c>
      <c r="B18" s="4">
        <v>0.81712994663524852</v>
      </c>
      <c r="D18">
        <f>C25/C27</f>
        <v>0.81712994663524852</v>
      </c>
      <c r="J18" s="2"/>
    </row>
    <row r="19" spans="1:10" x14ac:dyDescent="0.25">
      <c r="A19" s="4" t="s">
        <v>9</v>
      </c>
      <c r="B19" s="4">
        <v>0.77141243329406062</v>
      </c>
      <c r="J19" s="2"/>
    </row>
    <row r="20" spans="1:10" x14ac:dyDescent="0.25">
      <c r="A20" s="4" t="s">
        <v>10</v>
      </c>
      <c r="B20" s="4">
        <v>20.970741522416418</v>
      </c>
      <c r="J20" s="2"/>
    </row>
    <row r="21" spans="1:10" ht="15.75" thickBot="1" x14ac:dyDescent="0.3">
      <c r="A21" s="5" t="s">
        <v>11</v>
      </c>
      <c r="B21" s="5">
        <v>6</v>
      </c>
      <c r="J21" s="2"/>
    </row>
    <row r="22" spans="1:10" x14ac:dyDescent="0.25">
      <c r="J22" s="2"/>
    </row>
    <row r="23" spans="1:10" ht="15.75" thickBot="1" x14ac:dyDescent="0.3">
      <c r="A23" t="s">
        <v>12</v>
      </c>
      <c r="J23" s="2"/>
    </row>
    <row r="24" spans="1:10" x14ac:dyDescent="0.25">
      <c r="A24" s="6"/>
      <c r="B24" s="6" t="s">
        <v>13</v>
      </c>
      <c r="C24" s="6" t="s">
        <v>14</v>
      </c>
      <c r="D24" s="6" t="s">
        <v>15</v>
      </c>
      <c r="E24" s="6" t="s">
        <v>16</v>
      </c>
      <c r="F24" s="6" t="s">
        <v>17</v>
      </c>
      <c r="J24" s="2"/>
    </row>
    <row r="25" spans="1:10" x14ac:dyDescent="0.25">
      <c r="A25" s="4" t="s">
        <v>18</v>
      </c>
      <c r="B25" s="4">
        <v>1</v>
      </c>
      <c r="C25" s="4">
        <v>7860.2453333333342</v>
      </c>
      <c r="D25" s="4">
        <v>7860.2453333333342</v>
      </c>
      <c r="E25" s="4">
        <v>17.873455639134217</v>
      </c>
      <c r="F25" s="4">
        <v>1.3394685065573916E-2</v>
      </c>
      <c r="J25" s="2"/>
    </row>
    <row r="26" spans="1:10" x14ac:dyDescent="0.25">
      <c r="A26" s="4" t="s">
        <v>19</v>
      </c>
      <c r="B26" s="4">
        <v>4</v>
      </c>
      <c r="C26" s="4">
        <v>1759.0880000000002</v>
      </c>
      <c r="D26" s="4">
        <v>439.77200000000005</v>
      </c>
      <c r="E26" s="4"/>
      <c r="F26" s="4"/>
      <c r="J26" s="2"/>
    </row>
    <row r="27" spans="1:10" ht="15.75" thickBot="1" x14ac:dyDescent="0.3">
      <c r="A27" s="5" t="s">
        <v>20</v>
      </c>
      <c r="B27" s="5">
        <v>5</v>
      </c>
      <c r="C27" s="5">
        <v>9619.3333333333339</v>
      </c>
      <c r="D27" s="5"/>
      <c r="E27" s="5"/>
      <c r="F27" s="5"/>
      <c r="J27" s="2"/>
    </row>
    <row r="28" spans="1:10" ht="15.75" thickBot="1" x14ac:dyDescent="0.3">
      <c r="J28" s="2"/>
    </row>
    <row r="29" spans="1:10" x14ac:dyDescent="0.25">
      <c r="A29" s="6"/>
      <c r="B29" s="6" t="s">
        <v>21</v>
      </c>
      <c r="C29" s="6" t="s">
        <v>10</v>
      </c>
      <c r="D29" s="6" t="s">
        <v>22</v>
      </c>
      <c r="E29" s="6" t="s">
        <v>23</v>
      </c>
      <c r="F29" s="6" t="s">
        <v>24</v>
      </c>
      <c r="G29" s="6" t="s">
        <v>25</v>
      </c>
      <c r="H29" s="6" t="s">
        <v>26</v>
      </c>
      <c r="I29" s="6" t="s">
        <v>27</v>
      </c>
      <c r="J29" s="2"/>
    </row>
    <row r="30" spans="1:10" x14ac:dyDescent="0.25">
      <c r="A30" s="4" t="s">
        <v>28</v>
      </c>
      <c r="B30" s="4">
        <v>14.823999999999998</v>
      </c>
      <c r="C30" s="4">
        <v>16.881121289772196</v>
      </c>
      <c r="D30" s="4">
        <v>0.87814071977442931</v>
      </c>
      <c r="E30" s="4">
        <v>0.42945052299970965</v>
      </c>
      <c r="F30" s="4">
        <v>-32.045506575238278</v>
      </c>
      <c r="G30" s="4">
        <v>61.693506575238274</v>
      </c>
      <c r="H30" s="4">
        <v>-32.045506575238278</v>
      </c>
      <c r="I30" s="4">
        <v>61.693506575238274</v>
      </c>
      <c r="J30" s="2"/>
    </row>
    <row r="31" spans="1:10" ht="15.75" thickBot="1" x14ac:dyDescent="0.3">
      <c r="A31" s="5" t="s">
        <v>29</v>
      </c>
      <c r="B31" s="5">
        <v>19.423999999999999</v>
      </c>
      <c r="C31" s="5">
        <v>4.5944592717750803</v>
      </c>
      <c r="D31" s="5">
        <v>4.2277009874320841</v>
      </c>
      <c r="E31" s="5">
        <v>1.3394685065573916E-2</v>
      </c>
      <c r="F31" s="5">
        <v>6.6677360438494588</v>
      </c>
      <c r="G31" s="5">
        <v>32.18026395615054</v>
      </c>
      <c r="H31" s="5">
        <v>6.6677360438494588</v>
      </c>
      <c r="I31" s="5">
        <v>32.18026395615054</v>
      </c>
      <c r="J31" s="2"/>
    </row>
    <row r="32" spans="1:10" x14ac:dyDescent="0.25">
      <c r="D32">
        <f>_xlfn.T.INV(0.025,4)</f>
        <v>-2.7764451051977934</v>
      </c>
      <c r="E32">
        <f>(1-_xlfn.T.DIST(D31,4,1))*2</f>
        <v>1.3394685065573952E-2</v>
      </c>
      <c r="F32">
        <f>B31-F33</f>
        <v>6.6677360438494606</v>
      </c>
      <c r="G32">
        <f>B31+F33</f>
        <v>32.18026395615054</v>
      </c>
      <c r="J32" s="2"/>
    </row>
    <row r="33" spans="1:13" x14ac:dyDescent="0.25">
      <c r="D33">
        <f>_xlfn.T.INV(0.975,4)</f>
        <v>2.776445105197793</v>
      </c>
      <c r="F33">
        <f>C31*D33</f>
        <v>12.756263956150539</v>
      </c>
      <c r="J33" s="2"/>
    </row>
    <row r="35" spans="1:13" x14ac:dyDescent="0.25">
      <c r="A35" t="s">
        <v>30</v>
      </c>
      <c r="F35" t="s">
        <v>31</v>
      </c>
    </row>
    <row r="36" spans="1:13" ht="15.75" thickBot="1" x14ac:dyDescent="0.3">
      <c r="J36" s="2"/>
      <c r="K36" s="2"/>
      <c r="L36" s="2"/>
      <c r="M36" s="2"/>
    </row>
    <row r="37" spans="1:13" x14ac:dyDescent="0.25">
      <c r="A37" s="6" t="s">
        <v>32</v>
      </c>
      <c r="B37" s="6" t="s">
        <v>33</v>
      </c>
      <c r="C37" s="6" t="s">
        <v>34</v>
      </c>
      <c r="D37" s="6" t="s">
        <v>35</v>
      </c>
      <c r="F37" s="6" t="s">
        <v>36</v>
      </c>
      <c r="G37" s="6" t="s">
        <v>37</v>
      </c>
      <c r="J37" s="2"/>
      <c r="K37" s="2"/>
      <c r="L37" s="2"/>
      <c r="M37" s="2"/>
    </row>
    <row r="38" spans="1:13" x14ac:dyDescent="0.25">
      <c r="A38" s="4">
        <v>1</v>
      </c>
      <c r="B38" s="4">
        <v>34.247999999999998</v>
      </c>
      <c r="C38" s="4">
        <v>0.75200000000000244</v>
      </c>
      <c r="D38" s="4">
        <v>4.0092123525589309E-2</v>
      </c>
      <c r="F38" s="4">
        <v>8.3333333333333339</v>
      </c>
      <c r="G38" s="4">
        <v>12</v>
      </c>
      <c r="J38" s="2"/>
      <c r="K38" s="2"/>
      <c r="L38" s="2"/>
      <c r="M38" s="2"/>
    </row>
    <row r="39" spans="1:13" x14ac:dyDescent="0.25">
      <c r="A39" s="4">
        <v>2</v>
      </c>
      <c r="B39" s="4">
        <v>34.247999999999998</v>
      </c>
      <c r="C39" s="4">
        <v>-22.247999999999998</v>
      </c>
      <c r="D39" s="4">
        <v>-1.1861297396240797</v>
      </c>
      <c r="F39" s="4">
        <v>25</v>
      </c>
      <c r="G39" s="4">
        <v>35</v>
      </c>
      <c r="J39" s="2"/>
      <c r="K39" s="2"/>
      <c r="L39" s="2"/>
      <c r="M39" s="2"/>
    </row>
    <row r="40" spans="1:13" x14ac:dyDescent="0.25">
      <c r="A40" s="4">
        <v>3</v>
      </c>
      <c r="B40" s="4">
        <v>73.096000000000004</v>
      </c>
      <c r="C40" s="4">
        <v>7.9039999999999964</v>
      </c>
      <c r="D40" s="4">
        <v>0.42139380897108608</v>
      </c>
      <c r="F40" s="4">
        <v>41.666666666666671</v>
      </c>
      <c r="G40" s="4">
        <v>81</v>
      </c>
      <c r="J40" s="2"/>
      <c r="K40" s="2"/>
      <c r="L40" s="2"/>
      <c r="M40" s="2"/>
    </row>
    <row r="41" spans="1:13" x14ac:dyDescent="0.25">
      <c r="A41" s="4">
        <v>4</v>
      </c>
      <c r="B41" s="4">
        <v>73.096000000000004</v>
      </c>
      <c r="C41" s="4">
        <v>31.903999999999996</v>
      </c>
      <c r="D41" s="4">
        <v>1.7009296661707407</v>
      </c>
      <c r="F41" s="4">
        <v>58.333333333333336</v>
      </c>
      <c r="G41" s="4">
        <v>100</v>
      </c>
      <c r="J41" s="2"/>
      <c r="K41" s="2"/>
      <c r="L41" s="2"/>
      <c r="M41" s="2"/>
    </row>
    <row r="42" spans="1:13" x14ac:dyDescent="0.25">
      <c r="A42" s="4">
        <v>5</v>
      </c>
      <c r="B42" s="4">
        <v>111.944</v>
      </c>
      <c r="C42" s="4">
        <v>-11.944000000000003</v>
      </c>
      <c r="D42" s="4">
        <v>-0.63678234493302821</v>
      </c>
      <c r="F42" s="4">
        <v>75</v>
      </c>
      <c r="G42" s="4">
        <v>105</v>
      </c>
      <c r="J42" s="2"/>
      <c r="K42" s="2"/>
      <c r="L42" s="2"/>
      <c r="M42" s="2"/>
    </row>
    <row r="43" spans="1:13" ht="15.75" thickBot="1" x14ac:dyDescent="0.3">
      <c r="A43" s="5">
        <v>6</v>
      </c>
      <c r="B43" s="5">
        <v>131.36799999999999</v>
      </c>
      <c r="C43" s="5">
        <v>-6.367999999999995</v>
      </c>
      <c r="D43" s="5">
        <v>-0.3395035141103081</v>
      </c>
      <c r="F43" s="5">
        <v>91.666666666666671</v>
      </c>
      <c r="G43" s="5">
        <v>125</v>
      </c>
      <c r="J43" s="2"/>
      <c r="K43" s="2"/>
      <c r="L43" s="2"/>
      <c r="M43" s="2"/>
    </row>
    <row r="44" spans="1:13" x14ac:dyDescent="0.25">
      <c r="A44" s="4"/>
      <c r="B44" s="4"/>
      <c r="C44" s="4"/>
      <c r="D44" s="4">
        <f>AVERAGE(D38:D43)</f>
        <v>0</v>
      </c>
      <c r="F44" s="4"/>
      <c r="G44" s="4"/>
      <c r="J44" s="2"/>
      <c r="K44" s="2"/>
      <c r="L44" s="2"/>
      <c r="M44" s="2"/>
    </row>
    <row r="45" spans="1:13" ht="15.75" thickBot="1" x14ac:dyDescent="0.3">
      <c r="A45" s="4"/>
      <c r="B45" s="4"/>
      <c r="C45" s="4"/>
      <c r="D45" s="7">
        <f>_xlfn.STDEV.S(D38:D43)</f>
        <v>1</v>
      </c>
      <c r="E45" s="2"/>
      <c r="F45" s="4"/>
      <c r="G45" s="4"/>
      <c r="H45" s="2"/>
      <c r="I45" s="2"/>
      <c r="J45" s="2"/>
      <c r="K45" s="2"/>
      <c r="L45" s="2"/>
      <c r="M45" s="2"/>
    </row>
    <row r="46" spans="1:13" x14ac:dyDescent="0.25">
      <c r="A46" s="6" t="s">
        <v>32</v>
      </c>
      <c r="B46" s="6" t="s">
        <v>33</v>
      </c>
      <c r="C46" s="6" t="s">
        <v>34</v>
      </c>
      <c r="D46" s="6" t="s">
        <v>35</v>
      </c>
      <c r="E46" s="2"/>
      <c r="F46" s="2"/>
      <c r="G46" s="2"/>
      <c r="H46" s="2"/>
      <c r="I46" s="2"/>
      <c r="J46" s="2"/>
      <c r="K46" s="2"/>
      <c r="L46" s="2"/>
      <c r="M46" s="2"/>
    </row>
    <row r="47" spans="1:13" x14ac:dyDescent="0.25">
      <c r="A47" s="8">
        <v>1</v>
      </c>
      <c r="B47" s="9">
        <f t="shared" ref="B47:B52" si="0">$B$30+$B$31*B7</f>
        <v>34.247999999999998</v>
      </c>
      <c r="C47" s="9">
        <f t="shared" ref="C47:C52" si="1">C7-B47</f>
        <v>0.75200000000000244</v>
      </c>
      <c r="D47" s="9">
        <f>(C47-$C$53)/$C$54</f>
        <v>4.0092123525589309E-2</v>
      </c>
      <c r="E47" s="2"/>
      <c r="F47" s="2"/>
      <c r="G47" s="2" t="s">
        <v>38</v>
      </c>
      <c r="H47" s="2"/>
      <c r="I47" s="2"/>
      <c r="J47" s="2"/>
      <c r="K47" s="2"/>
      <c r="L47" s="2"/>
      <c r="M47" s="2"/>
    </row>
    <row r="48" spans="1:13" x14ac:dyDescent="0.25">
      <c r="A48" s="8">
        <v>2</v>
      </c>
      <c r="B48" s="9">
        <f t="shared" si="0"/>
        <v>34.247999999999998</v>
      </c>
      <c r="C48" s="9">
        <f t="shared" si="1"/>
        <v>-22.247999999999998</v>
      </c>
      <c r="D48" s="9">
        <f t="shared" ref="D48:D52" si="2">(C48-$C$53)/$C$54</f>
        <v>-1.1861297396240797</v>
      </c>
      <c r="E48" s="2"/>
      <c r="F48" s="2"/>
      <c r="G48" s="2"/>
      <c r="H48" s="2"/>
      <c r="I48" s="2"/>
      <c r="J48" s="2"/>
      <c r="K48" s="2"/>
      <c r="L48" s="2"/>
      <c r="M48" s="2"/>
    </row>
    <row r="49" spans="1:13" x14ac:dyDescent="0.25">
      <c r="A49" s="8">
        <v>3</v>
      </c>
      <c r="B49" s="9">
        <f t="shared" si="0"/>
        <v>73.096000000000004</v>
      </c>
      <c r="C49" s="9">
        <f t="shared" si="1"/>
        <v>7.9039999999999964</v>
      </c>
      <c r="D49" s="9">
        <f t="shared" si="2"/>
        <v>0.42139380897108608</v>
      </c>
      <c r="E49" s="2"/>
      <c r="F49" s="2"/>
      <c r="G49" s="2"/>
      <c r="H49" s="2"/>
      <c r="I49" s="2"/>
      <c r="J49" s="2"/>
      <c r="K49" s="2"/>
      <c r="L49" s="2"/>
      <c r="M49" s="2"/>
    </row>
    <row r="50" spans="1:13" x14ac:dyDescent="0.25">
      <c r="A50" s="8">
        <v>4</v>
      </c>
      <c r="B50" s="9">
        <f t="shared" si="0"/>
        <v>73.096000000000004</v>
      </c>
      <c r="C50" s="9">
        <f t="shared" si="1"/>
        <v>31.903999999999996</v>
      </c>
      <c r="D50" s="9">
        <f t="shared" si="2"/>
        <v>1.7009296661707407</v>
      </c>
      <c r="E50" s="2"/>
      <c r="F50" s="2"/>
      <c r="G50" s="2"/>
      <c r="H50" s="2"/>
      <c r="I50" s="2"/>
      <c r="J50" s="2"/>
      <c r="K50" s="2"/>
      <c r="L50" s="2"/>
      <c r="M50" s="2"/>
    </row>
    <row r="51" spans="1:13" x14ac:dyDescent="0.25">
      <c r="A51" s="8">
        <v>5</v>
      </c>
      <c r="B51" s="9">
        <f t="shared" si="0"/>
        <v>111.944</v>
      </c>
      <c r="C51" s="9">
        <f t="shared" si="1"/>
        <v>-11.944000000000003</v>
      </c>
      <c r="D51" s="9">
        <f t="shared" si="2"/>
        <v>-0.63678234493302821</v>
      </c>
      <c r="E51" s="2"/>
      <c r="F51" s="2"/>
      <c r="G51" s="2"/>
      <c r="H51" s="2"/>
      <c r="I51" s="2"/>
      <c r="J51" s="2"/>
      <c r="K51" s="2"/>
      <c r="L51" s="2"/>
      <c r="M51" s="2"/>
    </row>
    <row r="52" spans="1:13" x14ac:dyDescent="0.25">
      <c r="A52" s="8">
        <v>6</v>
      </c>
      <c r="B52" s="9">
        <f t="shared" si="0"/>
        <v>131.36799999999999</v>
      </c>
      <c r="C52" s="9">
        <f t="shared" si="1"/>
        <v>-6.367999999999995</v>
      </c>
      <c r="D52" s="9">
        <f t="shared" si="2"/>
        <v>-0.3395035141103081</v>
      </c>
      <c r="E52" s="2"/>
      <c r="F52" s="2"/>
      <c r="G52" t="s">
        <v>39</v>
      </c>
      <c r="H52" s="2"/>
      <c r="I52" s="2"/>
      <c r="J52" s="2"/>
      <c r="K52" s="2"/>
      <c r="L52" s="2"/>
      <c r="M52" s="2"/>
    </row>
    <row r="53" spans="1:13" x14ac:dyDescent="0.25">
      <c r="A53" s="2"/>
      <c r="B53" s="2"/>
      <c r="C53" s="9">
        <f>AVERAGE(C47:C52)</f>
        <v>0</v>
      </c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x14ac:dyDescent="0.25">
      <c r="A54" s="2"/>
      <c r="B54" s="2"/>
      <c r="C54" s="9">
        <f>_xlfn.STDEV.S(C47:C52)</f>
        <v>18.756801433080213</v>
      </c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x14ac:dyDescent="0.25">
      <c r="A56" s="10" t="s">
        <v>40</v>
      </c>
    </row>
    <row r="57" spans="1:13" x14ac:dyDescent="0.25">
      <c r="A57" t="s">
        <v>41</v>
      </c>
    </row>
    <row r="58" spans="1:13" ht="30" x14ac:dyDescent="0.25">
      <c r="E58" s="11" t="s">
        <v>42</v>
      </c>
      <c r="F58" s="12" t="s">
        <v>43</v>
      </c>
      <c r="G58" s="1" t="s">
        <v>44</v>
      </c>
      <c r="H58" t="s">
        <v>45</v>
      </c>
      <c r="I58" s="1" t="s">
        <v>46</v>
      </c>
      <c r="J58" s="1" t="s">
        <v>47</v>
      </c>
      <c r="K58" s="1" t="s">
        <v>48</v>
      </c>
      <c r="L58" s="1" t="s">
        <v>49</v>
      </c>
      <c r="M58" s="1" t="s">
        <v>50</v>
      </c>
    </row>
    <row r="59" spans="1:13" x14ac:dyDescent="0.25">
      <c r="A59" t="s">
        <v>51</v>
      </c>
      <c r="E59" s="1">
        <v>1</v>
      </c>
      <c r="F59" s="1">
        <v>35</v>
      </c>
      <c r="G59" s="13">
        <f>AVERAGE(F59:F60)</f>
        <v>23.5</v>
      </c>
      <c r="H59" s="13">
        <f>(F59-$G$59)^2</f>
        <v>132.25</v>
      </c>
      <c r="I59" s="13">
        <v>1</v>
      </c>
      <c r="J59" s="14">
        <f>(G59-B47)^2</f>
        <v>115.51950399999994</v>
      </c>
      <c r="K59" s="15">
        <f>(F59-B47)^2</f>
        <v>0.56550400000000367</v>
      </c>
      <c r="L59" s="15">
        <f>(F59-$F$66)^2</f>
        <v>1708.4444444444441</v>
      </c>
      <c r="M59" s="15">
        <f>($F$66-B47)^2</f>
        <v>1771.1752817777776</v>
      </c>
    </row>
    <row r="60" spans="1:13" x14ac:dyDescent="0.25">
      <c r="A60" t="s">
        <v>52</v>
      </c>
      <c r="E60" s="1">
        <v>1</v>
      </c>
      <c r="F60" s="1">
        <v>12</v>
      </c>
      <c r="G60" s="13"/>
      <c r="H60" s="13">
        <f>(F60-$G$59)^2</f>
        <v>132.25</v>
      </c>
      <c r="I60" s="13"/>
      <c r="J60" s="14">
        <f>(G59-B48)^2</f>
        <v>115.51950399999994</v>
      </c>
      <c r="K60" s="15">
        <f t="shared" ref="K60:K64" si="3">(F60-B48)^2</f>
        <v>494.97350399999988</v>
      </c>
      <c r="L60" s="15">
        <f t="shared" ref="L60:L64" si="4">(F60-$F$66)^2</f>
        <v>4138.7777777777774</v>
      </c>
      <c r="M60" s="15">
        <f t="shared" ref="M60:M64" si="5">($F$66-B48)^2</f>
        <v>1771.1752817777776</v>
      </c>
    </row>
    <row r="61" spans="1:13" x14ac:dyDescent="0.25">
      <c r="A61" t="s">
        <v>53</v>
      </c>
      <c r="E61" s="1">
        <v>3</v>
      </c>
      <c r="F61" s="1">
        <v>81</v>
      </c>
      <c r="G61" s="13">
        <f>AVERAGE(F61:F62)</f>
        <v>93</v>
      </c>
      <c r="H61" s="13">
        <f>(F61-$G$61)^2</f>
        <v>144</v>
      </c>
      <c r="I61" s="13">
        <v>1</v>
      </c>
      <c r="J61" s="14">
        <f>(G61-B49)^2</f>
        <v>396.16921599999984</v>
      </c>
      <c r="K61" s="15">
        <f t="shared" si="3"/>
        <v>62.473215999999944</v>
      </c>
      <c r="L61" s="15">
        <f t="shared" si="4"/>
        <v>21.777777777777821</v>
      </c>
      <c r="M61" s="15">
        <f t="shared" si="5"/>
        <v>10.480327111111057</v>
      </c>
    </row>
    <row r="62" spans="1:13" x14ac:dyDescent="0.25">
      <c r="E62" s="1">
        <v>3</v>
      </c>
      <c r="F62" s="1">
        <v>105</v>
      </c>
      <c r="G62" s="13"/>
      <c r="H62" s="13">
        <f>(F62-$G$61)^2</f>
        <v>144</v>
      </c>
      <c r="I62" s="13"/>
      <c r="J62" s="14">
        <f>(G61-B50)^2</f>
        <v>396.16921599999984</v>
      </c>
      <c r="K62" s="15">
        <f t="shared" si="3"/>
        <v>1017.8652159999998</v>
      </c>
      <c r="L62" s="15">
        <f t="shared" si="4"/>
        <v>821.77777777777806</v>
      </c>
      <c r="M62" s="15">
        <f t="shared" si="5"/>
        <v>10.480327111111057</v>
      </c>
    </row>
    <row r="63" spans="1:13" x14ac:dyDescent="0.25">
      <c r="E63" s="1">
        <v>5</v>
      </c>
      <c r="F63" s="1">
        <v>100</v>
      </c>
      <c r="G63" s="13">
        <f>F63</f>
        <v>100</v>
      </c>
      <c r="H63" s="13">
        <f>(F63-$G$63)^2</f>
        <v>0</v>
      </c>
      <c r="I63" s="13">
        <v>0</v>
      </c>
      <c r="J63" s="14">
        <f>(G63-B51)^2</f>
        <v>142.65913600000007</v>
      </c>
      <c r="K63" s="15">
        <f t="shared" si="3"/>
        <v>142.65913600000007</v>
      </c>
      <c r="L63" s="15">
        <f t="shared" si="4"/>
        <v>560.11111111111131</v>
      </c>
      <c r="M63" s="15">
        <f t="shared" si="5"/>
        <v>1268.1195804444449</v>
      </c>
    </row>
    <row r="64" spans="1:13" x14ac:dyDescent="0.25">
      <c r="E64" s="1">
        <v>6</v>
      </c>
      <c r="F64" s="1">
        <v>125</v>
      </c>
      <c r="G64" s="13">
        <f>F64</f>
        <v>125</v>
      </c>
      <c r="H64" s="13">
        <f>(F64-$G$64)^2</f>
        <v>0</v>
      </c>
      <c r="I64" s="13">
        <v>0</v>
      </c>
      <c r="J64" s="14">
        <f>(G64-B52)^2</f>
        <v>40.551423999999933</v>
      </c>
      <c r="K64" s="15">
        <f t="shared" si="3"/>
        <v>40.551423999999933</v>
      </c>
      <c r="L64" s="15">
        <f t="shared" si="4"/>
        <v>2368.4444444444448</v>
      </c>
      <c r="M64" s="15">
        <f t="shared" si="5"/>
        <v>3028.8145351111111</v>
      </c>
    </row>
    <row r="65" spans="1:13" x14ac:dyDescent="0.25">
      <c r="E65" s="16" t="s">
        <v>54</v>
      </c>
      <c r="F65" s="17"/>
      <c r="G65" s="16"/>
      <c r="H65" s="18">
        <f t="shared" ref="H65:M65" si="6">SUM(H59:H64)</f>
        <v>552.5</v>
      </c>
      <c r="I65" s="17">
        <f t="shared" si="6"/>
        <v>2</v>
      </c>
      <c r="J65" s="17">
        <f t="shared" si="6"/>
        <v>1206.5879999999995</v>
      </c>
      <c r="K65" s="19">
        <f t="shared" si="6"/>
        <v>1759.0879999999997</v>
      </c>
      <c r="L65" s="19">
        <f t="shared" si="6"/>
        <v>9619.3333333333339</v>
      </c>
      <c r="M65" s="19">
        <f t="shared" si="6"/>
        <v>7860.2453333333324</v>
      </c>
    </row>
    <row r="66" spans="1:13" x14ac:dyDescent="0.25">
      <c r="F66" s="14">
        <f>AVERAGE(F59:F64)</f>
        <v>76.333333333333329</v>
      </c>
    </row>
    <row r="67" spans="1:13" x14ac:dyDescent="0.25">
      <c r="J67">
        <f>H65+J65</f>
        <v>1759.0879999999995</v>
      </c>
      <c r="L67">
        <f>M65+K65</f>
        <v>9619.3333333333321</v>
      </c>
    </row>
    <row r="73" spans="1:13" x14ac:dyDescent="0.25">
      <c r="A73" t="s">
        <v>12</v>
      </c>
    </row>
    <row r="74" spans="1:13" x14ac:dyDescent="0.25">
      <c r="B74" t="s">
        <v>13</v>
      </c>
      <c r="C74" t="s">
        <v>14</v>
      </c>
      <c r="D74" t="s">
        <v>15</v>
      </c>
      <c r="E74" t="s">
        <v>16</v>
      </c>
      <c r="F74" t="s">
        <v>55</v>
      </c>
      <c r="G74" t="s">
        <v>56</v>
      </c>
    </row>
    <row r="75" spans="1:13" x14ac:dyDescent="0.25">
      <c r="A75" s="4" t="s">
        <v>18</v>
      </c>
      <c r="B75" s="4">
        <v>1</v>
      </c>
      <c r="C75" s="4">
        <v>7860.2453333333342</v>
      </c>
      <c r="D75" s="4">
        <v>7860.2453333333342</v>
      </c>
      <c r="E75" s="4">
        <v>17.873455639134217</v>
      </c>
      <c r="F75">
        <f>_xlfn.F.INV(0.96,B75,B76)</f>
        <v>8.9911694063968106</v>
      </c>
      <c r="G75" s="4">
        <v>1.3394685065573916E-2</v>
      </c>
      <c r="H75">
        <f>1-_xlfn.F.DIST(E75,B75,B76,1)</f>
        <v>1.3394685065573952E-2</v>
      </c>
    </row>
    <row r="76" spans="1:13" x14ac:dyDescent="0.25">
      <c r="A76" s="4" t="s">
        <v>19</v>
      </c>
      <c r="B76" s="4">
        <v>4</v>
      </c>
      <c r="C76" s="4">
        <v>1759.0880000000002</v>
      </c>
      <c r="D76" s="4">
        <v>439.77200000000005</v>
      </c>
      <c r="E76" s="4"/>
      <c r="F76" s="4"/>
      <c r="G76" s="26"/>
    </row>
    <row r="77" spans="1:13" x14ac:dyDescent="0.25">
      <c r="A77" s="20" t="s">
        <v>57</v>
      </c>
      <c r="B77" s="15">
        <f>B76-B78</f>
        <v>2</v>
      </c>
      <c r="C77" s="15">
        <f>J65</f>
        <v>1206.5879999999995</v>
      </c>
      <c r="D77" s="15">
        <f>C77/B77</f>
        <v>603.29399999999976</v>
      </c>
      <c r="E77" s="21">
        <f>D77/D78</f>
        <v>2.1838696832579179</v>
      </c>
      <c r="F77" s="15">
        <f>_xlfn.F.INV(0.97,B77,B78)</f>
        <v>32.333333333333307</v>
      </c>
      <c r="G77" s="15">
        <f>1-_xlfn.F.DIST(E77,B77,B78,1)</f>
        <v>0.31408320675259005</v>
      </c>
      <c r="H77">
        <f>1-_xlfn.F.DIST(E77,B77,B78,1)</f>
        <v>0.31408320675259005</v>
      </c>
    </row>
    <row r="78" spans="1:13" x14ac:dyDescent="0.25">
      <c r="A78" s="20" t="s">
        <v>58</v>
      </c>
      <c r="B78" s="15">
        <v>2</v>
      </c>
      <c r="C78" s="15">
        <f>H65</f>
        <v>552.5</v>
      </c>
      <c r="D78" s="15">
        <f>C78/B78</f>
        <v>276.25</v>
      </c>
      <c r="E78" s="15"/>
      <c r="F78" s="15"/>
      <c r="G78" s="15"/>
    </row>
    <row r="79" spans="1:13" ht="15.75" thickBot="1" x14ac:dyDescent="0.3">
      <c r="A79" s="5" t="s">
        <v>20</v>
      </c>
      <c r="B79" s="5">
        <v>5</v>
      </c>
      <c r="C79" s="5">
        <v>9619.3333333333339</v>
      </c>
      <c r="D79" s="26"/>
      <c r="E79" s="26"/>
      <c r="F79" s="26"/>
      <c r="G79" s="26"/>
    </row>
    <row r="82" spans="1:10" s="22" customFormat="1" x14ac:dyDescent="0.25"/>
    <row r="83" spans="1:10" s="22" customFormat="1" x14ac:dyDescent="0.25">
      <c r="F83" s="23"/>
    </row>
    <row r="84" spans="1:10" s="22" customFormat="1" x14ac:dyDescent="0.25"/>
    <row r="85" spans="1:10" s="22" customFormat="1" x14ac:dyDescent="0.25"/>
    <row r="86" spans="1:10" s="22" customFormat="1" x14ac:dyDescent="0.25"/>
    <row r="87" spans="1:10" s="22" customFormat="1" x14ac:dyDescent="0.25"/>
    <row r="88" spans="1:10" s="22" customFormat="1" x14ac:dyDescent="0.25">
      <c r="A88" s="24"/>
      <c r="C88" s="25"/>
    </row>
    <row r="89" spans="1:10" s="22" customFormat="1" x14ac:dyDescent="0.25">
      <c r="J89" s="24"/>
    </row>
    <row r="90" spans="1:10" s="22" customFormat="1" x14ac:dyDescent="0.25"/>
    <row r="91" spans="1:10" s="22" customFormat="1" x14ac:dyDescent="0.25"/>
    <row r="92" spans="1:10" s="22" customFormat="1" x14ac:dyDescent="0.25">
      <c r="A92" s="24"/>
      <c r="C92" s="25"/>
    </row>
    <row r="93" spans="1:10" s="22" customFormat="1" x14ac:dyDescent="0.25">
      <c r="J93" s="24"/>
    </row>
    <row r="94" spans="1:10" s="22" customFormat="1" x14ac:dyDescent="0.25"/>
    <row r="95" spans="1:10" s="22" customFormat="1" x14ac:dyDescent="0.25"/>
    <row r="96" spans="1:10" s="22" customFormat="1" x14ac:dyDescent="0.25"/>
    <row r="97" s="22" customFormat="1" x14ac:dyDescent="0.25"/>
    <row r="98" s="22" customFormat="1" x14ac:dyDescent="0.25"/>
    <row r="99" s="22" customFormat="1" x14ac:dyDescent="0.25"/>
    <row r="100" s="22" customFormat="1" x14ac:dyDescent="0.25"/>
    <row r="101" s="22" customFormat="1" x14ac:dyDescent="0.25"/>
    <row r="102" s="22" customFormat="1" x14ac:dyDescent="0.25"/>
    <row r="103" s="22" customFormat="1" x14ac:dyDescent="0.25"/>
    <row r="104" s="22" customFormat="1" x14ac:dyDescent="0.25"/>
    <row r="105" s="22" customFormat="1" x14ac:dyDescent="0.25"/>
    <row r="106" s="22" customFormat="1" x14ac:dyDescent="0.25"/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Janette Kotianová</dc:creator>
  <cp:lastModifiedBy>Janette Kotianová</cp:lastModifiedBy>
  <dcterms:created xsi:type="dcterms:W3CDTF">2021-11-25T14:02:46Z</dcterms:created>
  <dcterms:modified xsi:type="dcterms:W3CDTF">2023-11-10T11:36:55Z</dcterms:modified>
</cp:coreProperties>
</file>